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8_{517C7577-41CD-4188-96AC-6CD06F442CFB}" xr6:coauthVersionLast="36" xr6:coauthVersionMax="36" xr10:uidLastSave="{00000000-0000-0000-0000-000000000000}"/>
  <bookViews>
    <workbookView xWindow="0" yWindow="0" windowWidth="15864" windowHeight="7896" activeTab="1" xr2:uid="{00000000-000D-0000-FFFF-FFFF00000000}"/>
  </bookViews>
  <sheets>
    <sheet name="Capitol Complex" sheetId="6" r:id="rId1"/>
    <sheet name="29th Ave. &amp; Pinn. Peak Rd." sheetId="5" r:id="rId2"/>
  </sheets>
  <definedNames>
    <definedName name="_xlnm.Print_Area" localSheetId="1">'29th Ave. &amp; Pinn. Peak Rd.'!$A$1:$I$105</definedName>
    <definedName name="_xlnm.Print_Area" localSheetId="0">'Capitol Complex'!$A$1:$I$106</definedName>
  </definedNames>
  <calcPr calcId="191029"/>
</workbook>
</file>

<file path=xl/calcChain.xml><?xml version="1.0" encoding="utf-8"?>
<calcChain xmlns="http://schemas.openxmlformats.org/spreadsheetml/2006/main">
  <c r="D23" i="5" l="1"/>
  <c r="G23" i="5"/>
  <c r="D23" i="6"/>
  <c r="G23" i="6"/>
  <c r="H69" i="5" l="1"/>
  <c r="I61" i="5" s="1"/>
  <c r="D22" i="5"/>
  <c r="G22" i="5"/>
  <c r="H68" i="6"/>
  <c r="I59" i="6" s="1"/>
  <c r="D22" i="6"/>
  <c r="G22" i="6"/>
  <c r="G21" i="6"/>
  <c r="D21" i="6"/>
  <c r="F68" i="6"/>
  <c r="G61" i="6" s="1"/>
  <c r="G21" i="5"/>
  <c r="D21" i="5"/>
  <c r="F69" i="5"/>
  <c r="G62" i="5" s="1"/>
  <c r="D20" i="5"/>
  <c r="D69" i="5"/>
  <c r="E68" i="5" s="1"/>
  <c r="G20" i="5"/>
  <c r="D68" i="6"/>
  <c r="E66" i="6" s="1"/>
  <c r="D20" i="6"/>
  <c r="G20" i="6"/>
  <c r="B69" i="5"/>
  <c r="C68" i="5" s="1"/>
  <c r="G19" i="5"/>
  <c r="D19" i="5"/>
  <c r="B68" i="6"/>
  <c r="C65" i="6" s="1"/>
  <c r="G19" i="6"/>
  <c r="D19" i="6"/>
  <c r="G18" i="5"/>
  <c r="D18" i="5"/>
  <c r="G18" i="6"/>
  <c r="D18" i="6"/>
  <c r="G17" i="5"/>
  <c r="D17" i="5"/>
  <c r="G17" i="6"/>
  <c r="D17" i="6"/>
  <c r="G16" i="6"/>
  <c r="G15" i="6"/>
  <c r="D16" i="6"/>
  <c r="D15" i="6"/>
  <c r="G16" i="5"/>
  <c r="G15" i="5"/>
  <c r="D16" i="5"/>
  <c r="D15" i="5"/>
  <c r="I68" i="5" l="1"/>
  <c r="I67" i="5"/>
  <c r="I66" i="5"/>
  <c r="I63" i="5"/>
  <c r="I60" i="5"/>
  <c r="I65" i="5"/>
  <c r="I62" i="5"/>
  <c r="I59" i="5"/>
  <c r="I64" i="5"/>
  <c r="E66" i="5"/>
  <c r="I58" i="6"/>
  <c r="I66" i="6"/>
  <c r="I65" i="6"/>
  <c r="I64" i="6"/>
  <c r="I63" i="6"/>
  <c r="I67" i="6"/>
  <c r="I62" i="6"/>
  <c r="I61" i="6"/>
  <c r="I60" i="6"/>
  <c r="G66" i="6"/>
  <c r="G58" i="6"/>
  <c r="G59" i="6"/>
  <c r="G65" i="6"/>
  <c r="C59" i="6"/>
  <c r="G67" i="6"/>
  <c r="G60" i="6"/>
  <c r="G62" i="6"/>
  <c r="G63" i="6"/>
  <c r="G64" i="6"/>
  <c r="C58" i="6"/>
  <c r="C67" i="6"/>
  <c r="C64" i="6"/>
  <c r="E65" i="6"/>
  <c r="E64" i="6"/>
  <c r="C60" i="6"/>
  <c r="E63" i="6"/>
  <c r="E67" i="6"/>
  <c r="C63" i="6"/>
  <c r="E60" i="6"/>
  <c r="E58" i="6"/>
  <c r="C66" i="6"/>
  <c r="E62" i="6"/>
  <c r="E61" i="6"/>
  <c r="E59" i="6"/>
  <c r="C61" i="6"/>
  <c r="C62" i="6"/>
  <c r="C61" i="5"/>
  <c r="G59" i="5"/>
  <c r="E64" i="5"/>
  <c r="G61" i="5"/>
  <c r="E65" i="5"/>
  <c r="E60" i="5"/>
  <c r="G63" i="5"/>
  <c r="E63" i="5"/>
  <c r="G64" i="5"/>
  <c r="E59" i="5"/>
  <c r="E67" i="5"/>
  <c r="E61" i="5"/>
  <c r="G65" i="5"/>
  <c r="E62" i="5"/>
  <c r="G66" i="5"/>
  <c r="G67" i="5"/>
  <c r="G60" i="5"/>
  <c r="G68" i="5"/>
  <c r="C62" i="5"/>
  <c r="C66" i="5"/>
  <c r="C63" i="5"/>
  <c r="C64" i="5"/>
  <c r="C67" i="5"/>
  <c r="C59" i="5"/>
  <c r="C60" i="5"/>
  <c r="C65" i="5"/>
  <c r="I69" i="5" l="1"/>
  <c r="I68" i="6"/>
  <c r="G68" i="6"/>
  <c r="C68" i="6"/>
  <c r="E68" i="6"/>
  <c r="G69" i="5"/>
  <c r="E69" i="5"/>
  <c r="C69" i="5"/>
</calcChain>
</file>

<file path=xl/sharedStrings.xml><?xml version="1.0" encoding="utf-8"?>
<sst xmlns="http://schemas.openxmlformats.org/spreadsheetml/2006/main" count="130" uniqueCount="41">
  <si>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</si>
  <si>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</si>
  <si>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</si>
  <si>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</si>
  <si>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</si>
  <si>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</si>
  <si>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</si>
  <si>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</si>
  <si>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</si>
  <si>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</si>
  <si>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</si>
  <si>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</si>
  <si>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</si>
  <si>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</si>
  <si>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NO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</si>
  <si>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</si>
  <si>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</si>
  <si>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</si>
  <si>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</si>
  <si>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</si>
  <si>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</si>
  <si>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</si>
  <si>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</si>
  <si>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</si>
  <si>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</si>
  <si>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</si>
  <si>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Telecommute</t>
  </si>
  <si>
    <t>CWW</t>
  </si>
  <si>
    <t>TOTAL</t>
  </si>
  <si>
    <t>ADJC - 29th Ave. &amp; Pinnacle Peak Rd.</t>
  </si>
  <si>
    <t>Juvenile Corrections - Capitol Complex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</si>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</sst>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8">
    <font>
      <sz val="9"/>
      <name val="Geneva"/>
    </font>
    <font>
      <sz val="9"/>
      <name val="Geneva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9" fontId="4" fillId="0" borderId="0" xfId="2" applyFont="1" applyBorder="1"/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9" fontId="2" fillId="0" borderId="3" xfId="2" applyFont="1" applyBorder="1"/>
    <xf numFmtId="9" fontId="11" fillId="0" borderId="3" xfId="2" applyFont="1" applyBorder="1"/>
    <xf numFmtId="0" fontId="13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3" fillId="0" borderId="0" xfId="0" applyNumberFormat="1" applyFont="1"/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5" fillId="0" borderId="0" xfId="0" applyNumberFormat="1" applyFont="1"/>
    <xf numFmtId="0" fontId="11" fillId="0" borderId="0" xfId="0" applyFont="1"/>
    <xf numFmtId="2" fontId="16" fillId="0" borderId="0" xfId="0" applyNumberFormat="1" applyFont="1"/>
    <xf numFmtId="0" fontId="16" fillId="0" borderId="0" xfId="0" applyFont="1"/>
    <xf numFmtId="2" fontId="6" fillId="0" borderId="0" xfId="0" applyNumberFormat="1" applyFont="1"/>
    <xf numFmtId="0" fontId="17" fillId="0" borderId="0" xfId="0" applyFont="1"/>
    <xf numFmtId="0" fontId="10" fillId="0" borderId="14" xfId="0" applyFont="1" applyBorder="1" applyAlignment="1">
      <alignment horizontal="center"/>
    </xf>
    <xf numFmtId="3" fontId="10" fillId="0" borderId="15" xfId="1" applyNumberFormat="1" applyFont="1" applyBorder="1"/>
    <xf numFmtId="164" fontId="10" fillId="0" borderId="16" xfId="2" applyNumberFormat="1" applyFont="1" applyBorder="1"/>
    <xf numFmtId="164" fontId="17" fillId="0" borderId="0" xfId="0" applyNumberFormat="1" applyFont="1" applyBorder="1"/>
    <xf numFmtId="0" fontId="10" fillId="0" borderId="17" xfId="0" applyFont="1" applyBorder="1"/>
    <xf numFmtId="3" fontId="10" fillId="0" borderId="18" xfId="1" applyNumberFormat="1" applyFont="1" applyBorder="1"/>
    <xf numFmtId="164" fontId="10" fillId="0" borderId="13" xfId="2" applyNumberFormat="1" applyFont="1" applyBorder="1"/>
    <xf numFmtId="0" fontId="10" fillId="0" borderId="17" xfId="0" applyFont="1" applyBorder="1" applyAlignment="1">
      <alignment wrapText="1"/>
    </xf>
    <xf numFmtId="0" fontId="10" fillId="0" borderId="0" xfId="0" applyFont="1" applyBorder="1"/>
    <xf numFmtId="3" fontId="10" fillId="0" borderId="0" xfId="0" applyNumberFormat="1" applyFont="1" applyBorder="1"/>
    <xf numFmtId="164" fontId="10" fillId="0" borderId="0" xfId="2" applyNumberFormat="1" applyFont="1" applyBorder="1"/>
    <xf numFmtId="3" fontId="17" fillId="0" borderId="0" xfId="0" applyNumberFormat="1" applyFont="1" applyBorder="1"/>
    <xf numFmtId="0" fontId="1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0" fillId="0" borderId="1" xfId="0" applyFont="1" applyBorder="1" applyAlignment="1">
      <alignment horizontal="center"/>
    </xf>
    <xf numFmtId="1" fontId="10" fillId="0" borderId="19" xfId="2" applyNumberFormat="1" applyFont="1" applyBorder="1"/>
    <xf numFmtId="1" fontId="10" fillId="0" borderId="20" xfId="2" applyNumberFormat="1" applyFont="1" applyBorder="1" applyAlignment="1">
      <alignment horizontal="center"/>
    </xf>
    <xf numFmtId="1" fontId="10" fillId="0" borderId="21" xfId="2" applyNumberFormat="1" applyFont="1" applyBorder="1" applyAlignment="1">
      <alignment horizontal="center"/>
    </xf>
    <xf numFmtId="1" fontId="10" fillId="0" borderId="22" xfId="2" applyNumberFormat="1" applyFont="1" applyBorder="1"/>
    <xf numFmtId="1" fontId="10" fillId="0" borderId="9" xfId="2" applyNumberFormat="1" applyFont="1" applyBorder="1" applyAlignment="1">
      <alignment horizontal="center"/>
    </xf>
    <xf numFmtId="1" fontId="10" fillId="0" borderId="23" xfId="2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3" fontId="10" fillId="0" borderId="24" xfId="0" applyNumberFormat="1" applyFont="1" applyBorder="1"/>
    <xf numFmtId="164" fontId="10" fillId="0" borderId="25" xfId="2" applyNumberFormat="1" applyFont="1" applyBorder="1"/>
    <xf numFmtId="164" fontId="2" fillId="0" borderId="0" xfId="2" applyNumberFormat="1" applyFont="1" applyAlignment="1">
      <alignment horizontal="center"/>
    </xf>
    <xf numFmtId="0" fontId="14" fillId="0" borderId="0" xfId="0" applyFont="1"/>
    <xf numFmtId="164" fontId="2" fillId="0" borderId="26" xfId="2" applyNumberFormat="1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11" fillId="0" borderId="14" xfId="2" applyNumberFormat="1" applyFont="1" applyBorder="1" applyAlignment="1">
      <alignment horizontal="center"/>
    </xf>
    <xf numFmtId="164" fontId="11" fillId="0" borderId="6" xfId="2" applyNumberFormat="1" applyFont="1" applyBorder="1" applyAlignment="1">
      <alignment horizontal="center"/>
    </xf>
    <xf numFmtId="164" fontId="11" fillId="0" borderId="7" xfId="2" applyNumberFormat="1" applyFont="1" applyBorder="1" applyAlignment="1">
      <alignment horizontal="center"/>
    </xf>
    <xf numFmtId="164" fontId="11" fillId="0" borderId="29" xfId="2" applyNumberFormat="1" applyFont="1" applyBorder="1" applyAlignment="1">
      <alignment horizontal="center"/>
    </xf>
    <xf numFmtId="2" fontId="10" fillId="0" borderId="19" xfId="0" applyNumberFormat="1" applyFont="1" applyBorder="1" applyAlignment="1">
      <alignment horizontal="center"/>
    </xf>
    <xf numFmtId="164" fontId="2" fillId="0" borderId="14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" fontId="10" fillId="0" borderId="33" xfId="2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2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/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4" fillId="0" borderId="32" xfId="0" applyFont="1" applyBorder="1"/>
    <xf numFmtId="0" fontId="14" fillId="0" borderId="31" xfId="0" applyFont="1" applyBorder="1"/>
    <xf numFmtId="0" fontId="10" fillId="0" borderId="30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10" fontId="11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338846697417261"/>
          <c:y val="3.54609929078014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66115702479339"/>
          <c:y val="0.2234050289679915"/>
          <c:w val="0.81487603305785128"/>
          <c:h val="0.5354628472089955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'Capitol Complex'!$B$56:$C$56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Complex'!$C$59:$C$67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2.6415094339622643E-2</c:v>
                </c:pt>
                <c:pt idx="3">
                  <c:v>6.0377358490566038E-2</c:v>
                </c:pt>
                <c:pt idx="4">
                  <c:v>7.5471698113207548E-3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55-48A0-B83F-2086A211372B}"/>
            </c:ext>
          </c:extLst>
        </c:ser>
        <c:ser>
          <c:idx val="5"/>
          <c:order val="1"/>
          <c:tx>
            <c:strRef>
              <c:f>'Capitol Complex'!$D$56:$E$56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Complex'!$E$59:$E$67</c:f>
              <c:numCache>
                <c:formatCode>0.0%</c:formatCode>
                <c:ptCount val="9"/>
                <c:pt idx="0">
                  <c:v>1.7543859649122806E-2</c:v>
                </c:pt>
                <c:pt idx="1">
                  <c:v>0</c:v>
                </c:pt>
                <c:pt idx="2">
                  <c:v>1.7543859649122806E-2</c:v>
                </c:pt>
                <c:pt idx="3">
                  <c:v>0.1368421052631579</c:v>
                </c:pt>
                <c:pt idx="4">
                  <c:v>1.0526315789473684E-2</c:v>
                </c:pt>
                <c:pt idx="5">
                  <c:v>0</c:v>
                </c:pt>
                <c:pt idx="6">
                  <c:v>2.1052631578947368E-2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55-48A0-B83F-2086A211372B}"/>
            </c:ext>
          </c:extLst>
        </c:ser>
        <c:ser>
          <c:idx val="0"/>
          <c:order val="2"/>
          <c:tx>
            <c:strRef>
              <c:f>'Capitol Complex'!$F$56:$G$56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Complex'!$G$59:$G$67</c:f>
              <c:numCache>
                <c:formatCode>0.0%</c:formatCode>
                <c:ptCount val="9"/>
                <c:pt idx="0">
                  <c:v>4.4626865671641786E-2</c:v>
                </c:pt>
                <c:pt idx="1">
                  <c:v>0</c:v>
                </c:pt>
                <c:pt idx="2">
                  <c:v>0</c:v>
                </c:pt>
                <c:pt idx="3">
                  <c:v>1.4925373134328358E-2</c:v>
                </c:pt>
                <c:pt idx="4">
                  <c:v>3.7313432835820895E-3</c:v>
                </c:pt>
                <c:pt idx="5">
                  <c:v>0</c:v>
                </c:pt>
                <c:pt idx="6">
                  <c:v>0.2574626865671642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455-48A0-B83F-2086A211372B}"/>
            </c:ext>
          </c:extLst>
        </c:ser>
        <c:ser>
          <c:idx val="2"/>
          <c:order val="3"/>
          <c:tx>
            <c:strRef>
              <c:f>'Capitol Complex'!$H$56:$I$56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Complex'!$A$59:$A$67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Telecommute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Complex'!$I$59:$I$67</c:f>
              <c:numCache>
                <c:formatCode>0.0%</c:formatCode>
                <c:ptCount val="9"/>
                <c:pt idx="0">
                  <c:v>2.0714285714285713E-2</c:v>
                </c:pt>
                <c:pt idx="1">
                  <c:v>0</c:v>
                </c:pt>
                <c:pt idx="2">
                  <c:v>4.464285714285714E-3</c:v>
                </c:pt>
                <c:pt idx="3">
                  <c:v>4.4642857142857144E-2</c:v>
                </c:pt>
                <c:pt idx="4">
                  <c:v>1.7857142857142856E-2</c:v>
                </c:pt>
                <c:pt idx="5">
                  <c:v>0</c:v>
                </c:pt>
                <c:pt idx="6">
                  <c:v>0.14732142857142858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455-48A0-B83F-2086A211372B}"/>
            </c:ext>
          </c:extLst>
        </c:ser>
        <c:ser>
          <c:idx val="3"/>
          <c:order val="4"/>
          <c:tx>
            <c:strRef>
              <c:f>'Capitol Complex'!$J$56:$K$56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val>
            <c:numRef>
              <c:f>'Capitol Complex'!$K$59:$K$67</c:f>
              <c:numCache>
                <c:formatCode>0.0%</c:formatCode>
                <c:ptCount val="9"/>
                <c:pt idx="0">
                  <c:v>8.241563055062167E-3</c:v>
                </c:pt>
                <c:pt idx="1">
                  <c:v>0</c:v>
                </c:pt>
                <c:pt idx="2">
                  <c:v>1.7761989342806393E-2</c:v>
                </c:pt>
                <c:pt idx="3">
                  <c:v>7.1047957371225573E-2</c:v>
                </c:pt>
                <c:pt idx="4">
                  <c:v>1.7761989342806395E-3</c:v>
                </c:pt>
                <c:pt idx="5">
                  <c:v>0</c:v>
                </c:pt>
                <c:pt idx="6">
                  <c:v>0.19538188277087035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76-4EBD-B957-8917EA0CF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1122384"/>
        <c:axId val="791122776"/>
      </c:barChart>
      <c:catAx>
        <c:axId val="79112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22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122776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2238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8304555125875536"/>
          <c:y val="0.94208335660170139"/>
          <c:w val="0.33803241401819589"/>
          <c:h val="5.7916655154947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4098822509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0258663327264884"/>
          <c:w val="0.86080740042532411"/>
          <c:h val="0.5387942374272575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A1-4C31-97FE-76B2C5F9ADD3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0.77039999999999997</c:v>
                </c:pt>
                <c:pt idx="1">
                  <c:v>0.80069999999999997</c:v>
                </c:pt>
                <c:pt idx="2">
                  <c:v>0.86919999999999997</c:v>
                </c:pt>
                <c:pt idx="3">
                  <c:v>0.81399999999999995</c:v>
                </c:pt>
                <c:pt idx="4">
                  <c:v>0.85070000000000001</c:v>
                </c:pt>
                <c:pt idx="5">
                  <c:v>0.90569999999999995</c:v>
                </c:pt>
                <c:pt idx="6">
                  <c:v>0.79649122807017547</c:v>
                </c:pt>
                <c:pt idx="7">
                  <c:v>0.67930000000000001</c:v>
                </c:pt>
                <c:pt idx="8">
                  <c:v>0.76500000000000001</c:v>
                </c:pt>
                <c:pt idx="9">
                  <c:v>0.70579999999999998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A1-4C31-97FE-76B2C5F9ADD3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A1-4C31-97FE-76B2C5F9AD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469032"/>
        <c:axId val="725472168"/>
      </c:lineChart>
      <c:catAx>
        <c:axId val="725469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72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472168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690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5018334246680703"/>
          <c:y val="0.8879332514628332"/>
          <c:w val="0.66483631853710579"/>
          <c:h val="8.18965060560090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4166765001485194"/>
          <c:w val="0.85714439021074829"/>
          <c:h val="0.50833540175537828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8-401A-A733-B412434E507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0.72640000000000005</c:v>
                </c:pt>
                <c:pt idx="1">
                  <c:v>0.79630000000000001</c:v>
                </c:pt>
                <c:pt idx="2">
                  <c:v>0.83530000000000004</c:v>
                </c:pt>
                <c:pt idx="3">
                  <c:v>0.77500000000000002</c:v>
                </c:pt>
                <c:pt idx="4">
                  <c:v>0.82599999999999996</c:v>
                </c:pt>
                <c:pt idx="5">
                  <c:v>0.89370000000000005</c:v>
                </c:pt>
                <c:pt idx="6">
                  <c:v>0.73445574262377067</c:v>
                </c:pt>
                <c:pt idx="7">
                  <c:v>0.69240000000000002</c:v>
                </c:pt>
                <c:pt idx="8">
                  <c:v>0.77649999999999997</c:v>
                </c:pt>
                <c:pt idx="9">
                  <c:v>0.69640000000000002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8-401A-A733-B412434E507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0.46600000000000003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B8-401A-A733-B412434E50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5469424"/>
        <c:axId val="725472560"/>
      </c:lineChart>
      <c:catAx>
        <c:axId val="72546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725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54725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2546942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Tms Rmn"/>
              </a:rPr>
              <a:t>Percentage</a:t>
            </a:r>
            <a:r>
              <a:rPr lang="en-US" sz="1150" b="1" i="0" u="none" strike="noStrike" baseline="0">
                <a:solidFill>
                  <a:srgbClr val="000000"/>
                </a:solidFill>
                <a:latin typeface="Tms Rmn"/>
              </a:rPr>
              <a:t> of Non-SOV Trips by Alternate Mode</a:t>
            </a:r>
          </a:p>
        </c:rich>
      </c:tx>
      <c:layout>
        <c:manualLayout>
          <c:xMode val="edge"/>
          <c:yMode val="edge"/>
          <c:x val="0.22913261213268224"/>
          <c:y val="3.891050583657587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03109656301146E-2"/>
          <c:y val="0.16731517509727625"/>
          <c:w val="0.87234042553191493"/>
          <c:h val="0.5992217898832684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'29th Ave. &amp; Pinn. Peak Rd.'!$B$57:$C$57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Rd.'!$C$60:$C$68</c:f>
              <c:numCache>
                <c:formatCode>0.0%</c:formatCode>
                <c:ptCount val="9"/>
                <c:pt idx="0">
                  <c:v>2.1014084507042254E-2</c:v>
                </c:pt>
                <c:pt idx="1">
                  <c:v>0</c:v>
                </c:pt>
                <c:pt idx="2">
                  <c:v>7.7464788732394367E-3</c:v>
                </c:pt>
                <c:pt idx="3">
                  <c:v>1.4788732394366197E-2</c:v>
                </c:pt>
                <c:pt idx="4">
                  <c:v>9.1549295774647887E-3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7.0422535211267609E-4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1E-4D2B-88F6-5938EC7D8387}"/>
            </c:ext>
          </c:extLst>
        </c:ser>
        <c:ser>
          <c:idx val="5"/>
          <c:order val="1"/>
          <c:tx>
            <c:strRef>
              <c:f>'29th Ave. &amp; Pinn. Peak Rd.'!$D$57:$E$57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Rd.'!$E$60:$E$68</c:f>
              <c:numCache>
                <c:formatCode>0.0%</c:formatCode>
                <c:ptCount val="9"/>
                <c:pt idx="0">
                  <c:v>1.4299802761341221E-2</c:v>
                </c:pt>
                <c:pt idx="1">
                  <c:v>0</c:v>
                </c:pt>
                <c:pt idx="2">
                  <c:v>4.9309664694280071E-3</c:v>
                </c:pt>
                <c:pt idx="3">
                  <c:v>3.1558185404339245E-2</c:v>
                </c:pt>
                <c:pt idx="4">
                  <c:v>8.8757396449704127E-3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41E-4D2B-88F6-5938EC7D8387}"/>
            </c:ext>
          </c:extLst>
        </c:ser>
        <c:ser>
          <c:idx val="0"/>
          <c:order val="2"/>
          <c:tx>
            <c:strRef>
              <c:f>'29th Ave. &amp; Pinn. Peak Rd.'!$F$57:$G$57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Rd.'!$G$60:$G$68</c:f>
              <c:numCache>
                <c:formatCode>0.0%</c:formatCode>
                <c:ptCount val="9"/>
                <c:pt idx="0">
                  <c:v>2.0809635329541647E-2</c:v>
                </c:pt>
                <c:pt idx="1">
                  <c:v>2.6764804282368685E-3</c:v>
                </c:pt>
                <c:pt idx="2">
                  <c:v>1.405152224824356E-2</c:v>
                </c:pt>
                <c:pt idx="3">
                  <c:v>5.6206088992974239E-2</c:v>
                </c:pt>
                <c:pt idx="4">
                  <c:v>7.6948812311809969E-3</c:v>
                </c:pt>
                <c:pt idx="5">
                  <c:v>0</c:v>
                </c:pt>
                <c:pt idx="6">
                  <c:v>2.5426564068250251E-2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41E-4D2B-88F6-5938EC7D8387}"/>
            </c:ext>
          </c:extLst>
        </c:ser>
        <c:ser>
          <c:idx val="2"/>
          <c:order val="3"/>
          <c:tx>
            <c:strRef>
              <c:f>'29th Ave. &amp; Pinn. Peak Rd.'!$H$57:$I$57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'29th Ave. &amp; Pinn. Peak Rd.'!$A$60:$A$68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'29th Ave. &amp; Pinn. Peak Rd.'!$I$60:$I$68</c:f>
              <c:numCache>
                <c:formatCode>0.0%</c:formatCode>
                <c:ptCount val="9"/>
                <c:pt idx="0">
                  <c:v>3.2471169686985164E-2</c:v>
                </c:pt>
                <c:pt idx="1">
                  <c:v>0</c:v>
                </c:pt>
                <c:pt idx="2">
                  <c:v>4.1186161449752881E-3</c:v>
                </c:pt>
                <c:pt idx="3">
                  <c:v>3.5420098846787477E-2</c:v>
                </c:pt>
                <c:pt idx="4">
                  <c:v>9.0609555189456337E-3</c:v>
                </c:pt>
                <c:pt idx="5">
                  <c:v>0</c:v>
                </c:pt>
                <c:pt idx="6">
                  <c:v>8.2372322899505763E-3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41E-4D2B-88F6-5938EC7D8387}"/>
            </c:ext>
          </c:extLst>
        </c:ser>
        <c:ser>
          <c:idx val="3"/>
          <c:order val="4"/>
          <c:tx>
            <c:v>2023</c:v>
          </c:tx>
          <c:invertIfNegative val="0"/>
          <c:val>
            <c:numRef>
              <c:f>'29th Ave. &amp; Pinn. Peak Rd.'!$K$60:$K$68</c:f>
              <c:numCache>
                <c:formatCode>0.0%</c:formatCode>
                <c:ptCount val="9"/>
                <c:pt idx="0">
                  <c:v>3.7848474909806494E-2</c:v>
                </c:pt>
                <c:pt idx="1">
                  <c:v>1.3119055428009185E-3</c:v>
                </c:pt>
                <c:pt idx="2">
                  <c:v>5.9035749426041336E-3</c:v>
                </c:pt>
                <c:pt idx="3">
                  <c:v>6.7563135454247303E-2</c:v>
                </c:pt>
                <c:pt idx="4">
                  <c:v>0.1006887504099705</c:v>
                </c:pt>
                <c:pt idx="5">
                  <c:v>0</c:v>
                </c:pt>
                <c:pt idx="6">
                  <c:v>1.5742866513611023E-2</c:v>
                </c:pt>
                <c:pt idx="7">
                  <c:v>1.3119055428009185E-3</c:v>
                </c:pt>
                <c:pt idx="8">
                  <c:v>6.5595277140045925E-4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0D-4B68-9DFF-CAC814DE35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7705584"/>
        <c:axId val="787705976"/>
      </c:barChart>
      <c:catAx>
        <c:axId val="78770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5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7705976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5584"/>
        <c:crosses val="autoZero"/>
        <c:crossBetween val="between"/>
        <c:majorUnit val="2.0000000000000004E-2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381948176359261"/>
          <c:y val="0.94552529182879375"/>
          <c:w val="0.29403206494061701"/>
          <c:h val="5.44748637189582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64679415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103486377555852"/>
          <c:w val="0.86080740042532411"/>
          <c:h val="0.56034600692434777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'29th Ave. &amp; Pinn. Peak Rd.'!$B$14:$B$23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1-4741-B733-066FFF2AA12B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'29th Ave. &amp; Pinn. Peak Rd.'!$C$14:$C$23</c:f>
              <c:numCache>
                <c:formatCode>0.0%</c:formatCode>
                <c:ptCount val="10"/>
                <c:pt idx="0">
                  <c:v>0.90300000000000002</c:v>
                </c:pt>
                <c:pt idx="1">
                  <c:v>0.86599999999999999</c:v>
                </c:pt>
                <c:pt idx="2">
                  <c:v>0.89500000000000002</c:v>
                </c:pt>
                <c:pt idx="3">
                  <c:v>0.93799999999999994</c:v>
                </c:pt>
                <c:pt idx="4">
                  <c:v>0.89439999999999997</c:v>
                </c:pt>
                <c:pt idx="5">
                  <c:v>0.9466</c:v>
                </c:pt>
                <c:pt idx="6">
                  <c:v>0.94033530571992119</c:v>
                </c:pt>
                <c:pt idx="7">
                  <c:v>0.87309999999999999</c:v>
                </c:pt>
                <c:pt idx="8">
                  <c:v>0.91069999999999995</c:v>
                </c:pt>
                <c:pt idx="9">
                  <c:v>0.76900000000000002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1-4741-B733-066FFF2AA12B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'29th Ave. &amp; Pinn. Peak Rd.'!$I$14:$I$23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0.73740000000000006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1-4741-B733-066FFF2AA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87703232"/>
        <c:axId val="787706760"/>
      </c:lineChart>
      <c:catAx>
        <c:axId val="787703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6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8770676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87703232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652033880380336"/>
          <c:y val="0.89224315710536184"/>
          <c:w val="0.6648363185371059"/>
          <c:h val="8.18963254593175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3333428277296051"/>
          <c:w val="0.85714439021074829"/>
          <c:h val="0.504168718134432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'29th Ave. &amp; Pinn. Peak Rd.'!$E$14:$E$23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4A-4D21-938B-70519BD5AD8F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'29th Ave. &amp; Pinn. Peak Rd.'!$F$14:$F$23</c:f>
              <c:numCache>
                <c:formatCode>0.0%</c:formatCode>
                <c:ptCount val="10"/>
                <c:pt idx="0">
                  <c:v>0.8972</c:v>
                </c:pt>
                <c:pt idx="1">
                  <c:v>0.85099999999999998</c:v>
                </c:pt>
                <c:pt idx="2">
                  <c:v>0.88900000000000001</c:v>
                </c:pt>
                <c:pt idx="3">
                  <c:v>0.93400000000000005</c:v>
                </c:pt>
                <c:pt idx="4">
                  <c:v>0.88370000000000004</c:v>
                </c:pt>
                <c:pt idx="5">
                  <c:v>0.93869999999999998</c:v>
                </c:pt>
                <c:pt idx="6">
                  <c:v>0.93436313107920321</c:v>
                </c:pt>
                <c:pt idx="7">
                  <c:v>0.8548</c:v>
                </c:pt>
                <c:pt idx="8">
                  <c:v>0.90890000000000004</c:v>
                </c:pt>
                <c:pt idx="9">
                  <c:v>0.70369999999999999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4A-4D21-938B-70519BD5AD8F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'29th Ave. &amp; Pinn. Peak Rd.'!$A$14:$A$23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'29th Ave. &amp; Pinn. Peak Rd.'!$J$14:$J$23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0.46600000000000003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4A-4D21-938B-70519BD5A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1119640"/>
        <c:axId val="791120032"/>
      </c:lineChart>
      <c:catAx>
        <c:axId val="791119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20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9112003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791119640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895836832895888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69</xdr:row>
      <xdr:rowOff>19050</xdr:rowOff>
    </xdr:from>
    <xdr:to>
      <xdr:col>8</xdr:col>
      <xdr:colOff>190500</xdr:colOff>
      <xdr:row>86</xdr:row>
      <xdr:rowOff>66675</xdr:rowOff>
    </xdr:to>
    <xdr:graphicFrame macro="">
      <xdr:nvGraphicFramePr>
        <xdr:cNvPr id="12203" name="Chart 1">
          <a:extLst>
            <a:ext uri="{FF2B5EF4-FFF2-40B4-BE49-F238E27FC236}">
              <a16:creationId xmlns:a16="http://schemas.microsoft.com/office/drawing/2014/main" id="{00000000-0008-0000-0000-0000AB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</xdr:colOff>
      <xdr:row>23</xdr:row>
      <xdr:rowOff>49530</xdr:rowOff>
    </xdr:from>
    <xdr:to>
      <xdr:col>6</xdr:col>
      <xdr:colOff>527685</xdr:colOff>
      <xdr:row>37</xdr:row>
      <xdr:rowOff>22860</xdr:rowOff>
    </xdr:to>
    <xdr:graphicFrame macro="">
      <xdr:nvGraphicFramePr>
        <xdr:cNvPr id="12204" name="Chart 2">
          <a:extLst>
            <a:ext uri="{FF2B5EF4-FFF2-40B4-BE49-F238E27FC236}">
              <a16:creationId xmlns:a16="http://schemas.microsoft.com/office/drawing/2014/main" id="{00000000-0008-0000-0000-0000AC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41910</xdr:colOff>
      <xdr:row>37</xdr:row>
      <xdr:rowOff>123825</xdr:rowOff>
    </xdr:from>
    <xdr:to>
      <xdr:col>6</xdr:col>
      <xdr:colOff>518160</xdr:colOff>
      <xdr:row>52</xdr:row>
      <xdr:rowOff>123825</xdr:rowOff>
    </xdr:to>
    <xdr:graphicFrame macro="">
      <xdr:nvGraphicFramePr>
        <xdr:cNvPr id="12205" name="Chart 3">
          <a:extLst>
            <a:ext uri="{FF2B5EF4-FFF2-40B4-BE49-F238E27FC236}">
              <a16:creationId xmlns:a16="http://schemas.microsoft.com/office/drawing/2014/main" id="{00000000-0008-0000-0000-0000AD2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114300</xdr:rowOff>
    </xdr:from>
    <xdr:to>
      <xdr:col>0</xdr:col>
      <xdr:colOff>768350</xdr:colOff>
      <xdr:row>104</xdr:row>
      <xdr:rowOff>152400</xdr:rowOff>
    </xdr:to>
    <xdr:sp macro="" textlink="">
      <xdr:nvSpPr>
        <xdr:cNvPr id="12206" name="Text Box 5">
          <a:extLst>
            <a:ext uri="{FF2B5EF4-FFF2-40B4-BE49-F238E27FC236}">
              <a16:creationId xmlns:a16="http://schemas.microsoft.com/office/drawing/2014/main" id="{00000000-0008-0000-0000-0000AE2F0000}"/>
            </a:ext>
          </a:extLst>
        </xdr:cNvPr>
        <xdr:cNvSpPr txBox="1">
          <a:spLocks noChangeArrowheads="1"/>
        </xdr:cNvSpPr>
      </xdr:nvSpPr>
      <xdr:spPr bwMode="auto">
        <a:xfrm>
          <a:off x="695325" y="17878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219076</xdr:colOff>
      <xdr:row>24</xdr:row>
      <xdr:rowOff>38100</xdr:rowOff>
    </xdr:from>
    <xdr:to>
      <xdr:col>8</xdr:col>
      <xdr:colOff>466725</xdr:colOff>
      <xdr:row>28</xdr:row>
      <xdr:rowOff>123825</xdr:rowOff>
    </xdr:to>
    <xdr:sp macro="" textlink="">
      <xdr:nvSpPr>
        <xdr:cNvPr id="11272" name="AutoShape 8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/>
        </xdr:cNvSpPr>
      </xdr:nvSpPr>
      <xdr:spPr bwMode="auto">
        <a:xfrm>
          <a:off x="5705476" y="4781550"/>
          <a:ext cx="1009649" cy="695325"/>
        </a:xfrm>
        <a:prstGeom prst="borderCallout1">
          <a:avLst>
            <a:gd name="adj1" fmla="val 12194"/>
            <a:gd name="adj2" fmla="val -8931"/>
            <a:gd name="adj3" fmla="val -3564"/>
            <a:gd name="adj4" fmla="val -20967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114301</xdr:colOff>
      <xdr:row>37</xdr:row>
      <xdr:rowOff>9525</xdr:rowOff>
    </xdr:from>
    <xdr:to>
      <xdr:col>9</xdr:col>
      <xdr:colOff>142876</xdr:colOff>
      <xdr:row>41</xdr:row>
      <xdr:rowOff>47625</xdr:rowOff>
    </xdr:to>
    <xdr:sp macro="" textlink="">
      <xdr:nvSpPr>
        <xdr:cNvPr id="11273" name="AutoShape 9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/>
        </xdr:cNvSpPr>
      </xdr:nvSpPr>
      <xdr:spPr bwMode="auto">
        <a:xfrm>
          <a:off x="5600701" y="6734175"/>
          <a:ext cx="1552575" cy="647700"/>
        </a:xfrm>
        <a:prstGeom prst="borderCallout1">
          <a:avLst>
            <a:gd name="adj1" fmla="val 18519"/>
            <a:gd name="adj2" fmla="val -8694"/>
            <a:gd name="adj3" fmla="val 29449"/>
            <a:gd name="adj4" fmla="val -11174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2209" name="Text Box 10">
          <a:extLst>
            <a:ext uri="{FF2B5EF4-FFF2-40B4-BE49-F238E27FC236}">
              <a16:creationId xmlns:a16="http://schemas.microsoft.com/office/drawing/2014/main" id="{00000000-0008-0000-0000-0000B12F0000}"/>
            </a:ext>
          </a:extLst>
        </xdr:cNvPr>
        <xdr:cNvSpPr txBox="1">
          <a:spLocks noChangeArrowheads="1"/>
        </xdr:cNvSpPr>
      </xdr:nvSpPr>
      <xdr:spPr bwMode="auto">
        <a:xfrm>
          <a:off x="3648075" y="1484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123825</xdr:colOff>
      <xdr:row>85</xdr:row>
      <xdr:rowOff>0</xdr:rowOff>
    </xdr:from>
    <xdr:ext cx="1445763" cy="159873"/>
    <xdr:sp macro="" textlink="">
      <xdr:nvSpPr>
        <xdr:cNvPr id="11275" name="Text Box 11">
          <a:extLst>
            <a:ext uri="{FF2B5EF4-FFF2-40B4-BE49-F238E27FC236}">
              <a16:creationId xmlns:a16="http://schemas.microsoft.com/office/drawing/2014/main" id="{00000000-0008-0000-0000-00000B2C0000}"/>
            </a:ext>
          </a:extLst>
        </xdr:cNvPr>
        <xdr:cNvSpPr txBox="1">
          <a:spLocks noChangeArrowheads="1"/>
        </xdr:cNvSpPr>
      </xdr:nvSpPr>
      <xdr:spPr bwMode="auto">
        <a:xfrm>
          <a:off x="123825" y="14287500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89</xdr:row>
      <xdr:rowOff>0</xdr:rowOff>
    </xdr:from>
    <xdr:to>
      <xdr:col>4</xdr:col>
      <xdr:colOff>520700</xdr:colOff>
      <xdr:row>89</xdr:row>
      <xdr:rowOff>190500</xdr:rowOff>
    </xdr:to>
    <xdr:sp macro="" textlink="">
      <xdr:nvSpPr>
        <xdr:cNvPr id="12211" name="Text Box 22">
          <a:extLst>
            <a:ext uri="{FF2B5EF4-FFF2-40B4-BE49-F238E27FC236}">
              <a16:creationId xmlns:a16="http://schemas.microsoft.com/office/drawing/2014/main" id="{00000000-0008-0000-0000-0000B32F0000}"/>
            </a:ext>
          </a:extLst>
        </xdr:cNvPr>
        <xdr:cNvSpPr txBox="1">
          <a:spLocks noChangeArrowheads="1"/>
        </xdr:cNvSpPr>
      </xdr:nvSpPr>
      <xdr:spPr bwMode="auto">
        <a:xfrm>
          <a:off x="3648075" y="14849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2212" name="Text Box 23">
          <a:extLst>
            <a:ext uri="{FF2B5EF4-FFF2-40B4-BE49-F238E27FC236}">
              <a16:creationId xmlns:a16="http://schemas.microsoft.com/office/drawing/2014/main" id="{00000000-0008-0000-0000-0000B4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2213" name="Text Box 24">
          <a:extLst>
            <a:ext uri="{FF2B5EF4-FFF2-40B4-BE49-F238E27FC236}">
              <a16:creationId xmlns:a16="http://schemas.microsoft.com/office/drawing/2014/main" id="{00000000-0008-0000-0000-0000B5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2214" name="Text Box 25">
          <a:extLst>
            <a:ext uri="{FF2B5EF4-FFF2-40B4-BE49-F238E27FC236}">
              <a16:creationId xmlns:a16="http://schemas.microsoft.com/office/drawing/2014/main" id="{00000000-0008-0000-0000-0000B6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2215" name="Text Box 26">
          <a:extLst>
            <a:ext uri="{FF2B5EF4-FFF2-40B4-BE49-F238E27FC236}">
              <a16:creationId xmlns:a16="http://schemas.microsoft.com/office/drawing/2014/main" id="{00000000-0008-0000-0000-0000B7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2216" name="Text Box 27">
          <a:extLst>
            <a:ext uri="{FF2B5EF4-FFF2-40B4-BE49-F238E27FC236}">
              <a16:creationId xmlns:a16="http://schemas.microsoft.com/office/drawing/2014/main" id="{00000000-0008-0000-0000-0000B8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2217" name="Text Box 28">
          <a:extLst>
            <a:ext uri="{FF2B5EF4-FFF2-40B4-BE49-F238E27FC236}">
              <a16:creationId xmlns:a16="http://schemas.microsoft.com/office/drawing/2014/main" id="{00000000-0008-0000-0000-0000B9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768350</xdr:colOff>
      <xdr:row>102</xdr:row>
      <xdr:rowOff>38100</xdr:rowOff>
    </xdr:to>
    <xdr:sp macro="" textlink="">
      <xdr:nvSpPr>
        <xdr:cNvPr id="12218" name="Text Box 29">
          <a:extLst>
            <a:ext uri="{FF2B5EF4-FFF2-40B4-BE49-F238E27FC236}">
              <a16:creationId xmlns:a16="http://schemas.microsoft.com/office/drawing/2014/main" id="{00000000-0008-0000-0000-0000BA2F0000}"/>
            </a:ext>
          </a:extLst>
        </xdr:cNvPr>
        <xdr:cNvSpPr txBox="1">
          <a:spLocks noChangeArrowheads="1"/>
        </xdr:cNvSpPr>
      </xdr:nvSpPr>
      <xdr:spPr bwMode="auto">
        <a:xfrm>
          <a:off x="695325" y="17373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2219" name="Text Box 30">
          <a:extLst>
            <a:ext uri="{FF2B5EF4-FFF2-40B4-BE49-F238E27FC236}">
              <a16:creationId xmlns:a16="http://schemas.microsoft.com/office/drawing/2014/main" id="{00000000-0008-0000-0000-0000BB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2220" name="Text Box 31">
          <a:extLst>
            <a:ext uri="{FF2B5EF4-FFF2-40B4-BE49-F238E27FC236}">
              <a16:creationId xmlns:a16="http://schemas.microsoft.com/office/drawing/2014/main" id="{00000000-0008-0000-0000-0000BC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2221" name="Text Box 32">
          <a:extLst>
            <a:ext uri="{FF2B5EF4-FFF2-40B4-BE49-F238E27FC236}">
              <a16:creationId xmlns:a16="http://schemas.microsoft.com/office/drawing/2014/main" id="{00000000-0008-0000-0000-0000BD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2222" name="Text Box 33">
          <a:extLst>
            <a:ext uri="{FF2B5EF4-FFF2-40B4-BE49-F238E27FC236}">
              <a16:creationId xmlns:a16="http://schemas.microsoft.com/office/drawing/2014/main" id="{00000000-0008-0000-0000-0000BE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2223" name="Text Box 34">
          <a:extLst>
            <a:ext uri="{FF2B5EF4-FFF2-40B4-BE49-F238E27FC236}">
              <a16:creationId xmlns:a16="http://schemas.microsoft.com/office/drawing/2014/main" id="{00000000-0008-0000-0000-0000BF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2224" name="Text Box 35">
          <a:extLst>
            <a:ext uri="{FF2B5EF4-FFF2-40B4-BE49-F238E27FC236}">
              <a16:creationId xmlns:a16="http://schemas.microsoft.com/office/drawing/2014/main" id="{00000000-0008-0000-0000-0000C0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768350</xdr:colOff>
      <xdr:row>102</xdr:row>
      <xdr:rowOff>190500</xdr:rowOff>
    </xdr:to>
    <xdr:sp macro="" textlink="">
      <xdr:nvSpPr>
        <xdr:cNvPr id="12225" name="Text Box 36">
          <a:extLst>
            <a:ext uri="{FF2B5EF4-FFF2-40B4-BE49-F238E27FC236}">
              <a16:creationId xmlns:a16="http://schemas.microsoft.com/office/drawing/2014/main" id="{00000000-0008-0000-0000-0000C12F0000}"/>
            </a:ext>
          </a:extLst>
        </xdr:cNvPr>
        <xdr:cNvSpPr txBox="1">
          <a:spLocks noChangeArrowheads="1"/>
        </xdr:cNvSpPr>
      </xdr:nvSpPr>
      <xdr:spPr bwMode="auto">
        <a:xfrm>
          <a:off x="69532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2226" name="Text Box 37">
          <a:extLst>
            <a:ext uri="{FF2B5EF4-FFF2-40B4-BE49-F238E27FC236}">
              <a16:creationId xmlns:a16="http://schemas.microsoft.com/office/drawing/2014/main" id="{00000000-0008-0000-0000-0000C2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102</xdr:row>
      <xdr:rowOff>0</xdr:rowOff>
    </xdr:from>
    <xdr:to>
      <xdr:col>4</xdr:col>
      <xdr:colOff>520700</xdr:colOff>
      <xdr:row>102</xdr:row>
      <xdr:rowOff>190500</xdr:rowOff>
    </xdr:to>
    <xdr:sp macro="" textlink="">
      <xdr:nvSpPr>
        <xdr:cNvPr id="12227" name="Text Box 38">
          <a:extLst>
            <a:ext uri="{FF2B5EF4-FFF2-40B4-BE49-F238E27FC236}">
              <a16:creationId xmlns:a16="http://schemas.microsoft.com/office/drawing/2014/main" id="{00000000-0008-0000-0000-0000C32F0000}"/>
            </a:ext>
          </a:extLst>
        </xdr:cNvPr>
        <xdr:cNvSpPr txBox="1">
          <a:spLocks noChangeArrowheads="1"/>
        </xdr:cNvSpPr>
      </xdr:nvSpPr>
      <xdr:spPr bwMode="auto">
        <a:xfrm>
          <a:off x="3648075" y="17526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0.93397</cdr:x>
      <cdr:y>0.50892</cdr:y>
    </cdr:from>
    <cdr:to>
      <cdr:x>0.98265</cdr:x>
      <cdr:y>0.73827</cdr:y>
    </cdr:to>
    <cdr:sp macro="" textlink="">
      <cdr:nvSpPr>
        <cdr:cNvPr id="12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94182" y="1369815"/>
          <a:ext cx="281007" cy="614327"/>
        </a:xfrm>
        <a:prstGeom xmlns:a="http://schemas.openxmlformats.org/drawingml/2006/main" prst="upArrow">
          <a:avLst>
            <a:gd name="adj1" fmla="val 50000"/>
            <a:gd name="adj2" fmla="val 54654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0.94742</cdr:x>
      <cdr:y>0.30332</cdr:y>
    </cdr:from>
    <cdr:to>
      <cdr:x>0.99086</cdr:x>
      <cdr:y>0.46961</cdr:y>
    </cdr:to>
    <cdr:sp macro="" textlink="">
      <cdr:nvSpPr>
        <cdr:cNvPr id="1331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76340"/>
          <a:ext cx="226335" cy="369058"/>
        </a:xfrm>
        <a:prstGeom xmlns:a="http://schemas.openxmlformats.org/drawingml/2006/main" prst="downArrow">
          <a:avLst>
            <a:gd name="adj1" fmla="val 50000"/>
            <a:gd name="adj2" fmla="val 4076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0.34328</cdr:y>
    </cdr:from>
    <cdr:to>
      <cdr:x>0.99061</cdr:x>
      <cdr:y>0.5012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91193"/>
          <a:ext cx="228893" cy="362495"/>
        </a:xfrm>
        <a:prstGeom xmlns:a="http://schemas.openxmlformats.org/drawingml/2006/main" prst="downArrow">
          <a:avLst>
            <a:gd name="adj1" fmla="val 50000"/>
            <a:gd name="adj2" fmla="val 3959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70</xdr:row>
      <xdr:rowOff>19050</xdr:rowOff>
    </xdr:from>
    <xdr:to>
      <xdr:col>8</xdr:col>
      <xdr:colOff>247650</xdr:colOff>
      <xdr:row>85</xdr:row>
      <xdr:rowOff>133350</xdr:rowOff>
    </xdr:to>
    <xdr:graphicFrame macro="">
      <xdr:nvGraphicFramePr>
        <xdr:cNvPr id="324636" name="Chart 1">
          <a:extLst>
            <a:ext uri="{FF2B5EF4-FFF2-40B4-BE49-F238E27FC236}">
              <a16:creationId xmlns:a16="http://schemas.microsoft.com/office/drawing/2014/main" id="{00000000-0008-0000-0100-00001CF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23</xdr:row>
      <xdr:rowOff>121920</xdr:rowOff>
    </xdr:from>
    <xdr:to>
      <xdr:col>6</xdr:col>
      <xdr:colOff>531495</xdr:colOff>
      <xdr:row>39</xdr:row>
      <xdr:rowOff>0</xdr:rowOff>
    </xdr:to>
    <xdr:graphicFrame macro="">
      <xdr:nvGraphicFramePr>
        <xdr:cNvPr id="324637" name="Chart 2">
          <a:extLst>
            <a:ext uri="{FF2B5EF4-FFF2-40B4-BE49-F238E27FC236}">
              <a16:creationId xmlns:a16="http://schemas.microsoft.com/office/drawing/2014/main" id="{00000000-0008-0000-0100-00001DF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36195</xdr:colOff>
      <xdr:row>38</xdr:row>
      <xdr:rowOff>140970</xdr:rowOff>
    </xdr:from>
    <xdr:to>
      <xdr:col>6</xdr:col>
      <xdr:colOff>512445</xdr:colOff>
      <xdr:row>53</xdr:row>
      <xdr:rowOff>140970</xdr:rowOff>
    </xdr:to>
    <xdr:graphicFrame macro="">
      <xdr:nvGraphicFramePr>
        <xdr:cNvPr id="324638" name="Chart 3">
          <a:extLst>
            <a:ext uri="{FF2B5EF4-FFF2-40B4-BE49-F238E27FC236}">
              <a16:creationId xmlns:a16="http://schemas.microsoft.com/office/drawing/2014/main" id="{00000000-0008-0000-0100-00001EF404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324639" name="Text Box 5">
          <a:extLst>
            <a:ext uri="{FF2B5EF4-FFF2-40B4-BE49-F238E27FC236}">
              <a16:creationId xmlns:a16="http://schemas.microsoft.com/office/drawing/2014/main" id="{00000000-0008-0000-0100-00001F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438150</xdr:colOff>
      <xdr:row>24</xdr:row>
      <xdr:rowOff>142875</xdr:rowOff>
    </xdr:from>
    <xdr:to>
      <xdr:col>9</xdr:col>
      <xdr:colOff>161925</xdr:colOff>
      <xdr:row>29</xdr:row>
      <xdr:rowOff>0</xdr:rowOff>
    </xdr:to>
    <xdr:sp macro="" textlink="">
      <xdr:nvSpPr>
        <xdr:cNvPr id="6152" name="AutoShape 8">
          <a:extLst>
            <a:ext uri="{FF2B5EF4-FFF2-40B4-BE49-F238E27FC236}">
              <a16:creationId xmlns:a16="http://schemas.microsoft.com/office/drawing/2014/main" id="{00000000-0008-0000-0100-000008180000}"/>
            </a:ext>
          </a:extLst>
        </xdr:cNvPr>
        <xdr:cNvSpPr>
          <a:spLocks/>
        </xdr:cNvSpPr>
      </xdr:nvSpPr>
      <xdr:spPr bwMode="auto">
        <a:xfrm>
          <a:off x="5924550" y="4724400"/>
          <a:ext cx="1171575" cy="619125"/>
        </a:xfrm>
        <a:prstGeom prst="borderCallout1">
          <a:avLst>
            <a:gd name="adj1" fmla="val 12194"/>
            <a:gd name="adj2" fmla="val -8931"/>
            <a:gd name="adj3" fmla="val -6585"/>
            <a:gd name="adj4" fmla="val -20899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85725</xdr:colOff>
      <xdr:row>38</xdr:row>
      <xdr:rowOff>57150</xdr:rowOff>
    </xdr:from>
    <xdr:to>
      <xdr:col>9</xdr:col>
      <xdr:colOff>123825</xdr:colOff>
      <xdr:row>40</xdr:row>
      <xdr:rowOff>95250</xdr:rowOff>
    </xdr:to>
    <xdr:sp macro="" textlink="">
      <xdr:nvSpPr>
        <xdr:cNvPr id="6153" name="AutoShape 9">
          <a:extLst>
            <a:ext uri="{FF2B5EF4-FFF2-40B4-BE49-F238E27FC236}">
              <a16:creationId xmlns:a16="http://schemas.microsoft.com/office/drawing/2014/main" id="{00000000-0008-0000-0100-000009180000}"/>
            </a:ext>
          </a:extLst>
        </xdr:cNvPr>
        <xdr:cNvSpPr>
          <a:spLocks/>
        </xdr:cNvSpPr>
      </xdr:nvSpPr>
      <xdr:spPr bwMode="auto">
        <a:xfrm>
          <a:off x="5572125" y="6772275"/>
          <a:ext cx="1485900" cy="342900"/>
        </a:xfrm>
        <a:prstGeom prst="borderCallout1">
          <a:avLst>
            <a:gd name="adj1" fmla="val 18519"/>
            <a:gd name="adj2" fmla="val -8694"/>
            <a:gd name="adj3" fmla="val 49221"/>
            <a:gd name="adj4" fmla="val -10050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oneCellAnchor>
    <xdr:from>
      <xdr:col>0</xdr:col>
      <xdr:colOff>66675</xdr:colOff>
      <xdr:row>84</xdr:row>
      <xdr:rowOff>66675</xdr:rowOff>
    </xdr:from>
    <xdr:ext cx="1445763" cy="159873"/>
    <xdr:sp macro="" textlink="">
      <xdr:nvSpPr>
        <xdr:cNvPr id="6155" name="Text Box 11">
          <a:extLst>
            <a:ext uri="{FF2B5EF4-FFF2-40B4-BE49-F238E27FC236}">
              <a16:creationId xmlns:a16="http://schemas.microsoft.com/office/drawing/2014/main" id="{00000000-0008-0000-0100-00000B180000}"/>
            </a:ext>
          </a:extLst>
        </xdr:cNvPr>
        <xdr:cNvSpPr txBox="1">
          <a:spLocks noChangeArrowheads="1"/>
        </xdr:cNvSpPr>
      </xdr:nvSpPr>
      <xdr:spPr bwMode="auto">
        <a:xfrm>
          <a:off x="66675" y="13896975"/>
          <a:ext cx="1369670" cy="1410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88</xdr:row>
      <xdr:rowOff>0</xdr:rowOff>
    </xdr:from>
    <xdr:to>
      <xdr:col>4</xdr:col>
      <xdr:colOff>523875</xdr:colOff>
      <xdr:row>88</xdr:row>
      <xdr:rowOff>190500</xdr:rowOff>
    </xdr:to>
    <xdr:sp macro="" textlink="">
      <xdr:nvSpPr>
        <xdr:cNvPr id="324643" name="Text Box 23">
          <a:extLst>
            <a:ext uri="{FF2B5EF4-FFF2-40B4-BE49-F238E27FC236}">
              <a16:creationId xmlns:a16="http://schemas.microsoft.com/office/drawing/2014/main" id="{00000000-0008-0000-0100-000023F40400}"/>
            </a:ext>
          </a:extLst>
        </xdr:cNvPr>
        <xdr:cNvSpPr txBox="1">
          <a:spLocks noChangeArrowheads="1"/>
        </xdr:cNvSpPr>
      </xdr:nvSpPr>
      <xdr:spPr bwMode="auto">
        <a:xfrm>
          <a:off x="3648075" y="144684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324644" name="Text Box 24">
          <a:extLst>
            <a:ext uri="{FF2B5EF4-FFF2-40B4-BE49-F238E27FC236}">
              <a16:creationId xmlns:a16="http://schemas.microsoft.com/office/drawing/2014/main" id="{00000000-0008-0000-0100-000024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324645" name="Text Box 25">
          <a:extLst>
            <a:ext uri="{FF2B5EF4-FFF2-40B4-BE49-F238E27FC236}">
              <a16:creationId xmlns:a16="http://schemas.microsoft.com/office/drawing/2014/main" id="{00000000-0008-0000-0100-000025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324646" name="Text Box 26">
          <a:extLst>
            <a:ext uri="{FF2B5EF4-FFF2-40B4-BE49-F238E27FC236}">
              <a16:creationId xmlns:a16="http://schemas.microsoft.com/office/drawing/2014/main" id="{00000000-0008-0000-0100-000026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114300</xdr:rowOff>
    </xdr:from>
    <xdr:to>
      <xdr:col>0</xdr:col>
      <xdr:colOff>771525</xdr:colOff>
      <xdr:row>103</xdr:row>
      <xdr:rowOff>152400</xdr:rowOff>
    </xdr:to>
    <xdr:sp macro="" textlink="">
      <xdr:nvSpPr>
        <xdr:cNvPr id="324647" name="Text Box 27">
          <a:extLst>
            <a:ext uri="{FF2B5EF4-FFF2-40B4-BE49-F238E27FC236}">
              <a16:creationId xmlns:a16="http://schemas.microsoft.com/office/drawing/2014/main" id="{00000000-0008-0000-0100-000027F40400}"/>
            </a:ext>
          </a:extLst>
        </xdr:cNvPr>
        <xdr:cNvSpPr txBox="1">
          <a:spLocks noChangeArrowheads="1"/>
        </xdr:cNvSpPr>
      </xdr:nvSpPr>
      <xdr:spPr bwMode="auto">
        <a:xfrm>
          <a:off x="695325" y="17497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324648" name="Text Box 28">
          <a:extLst>
            <a:ext uri="{FF2B5EF4-FFF2-40B4-BE49-F238E27FC236}">
              <a16:creationId xmlns:a16="http://schemas.microsoft.com/office/drawing/2014/main" id="{00000000-0008-0000-0100-000028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324649" name="Text Box 29">
          <a:extLst>
            <a:ext uri="{FF2B5EF4-FFF2-40B4-BE49-F238E27FC236}">
              <a16:creationId xmlns:a16="http://schemas.microsoft.com/office/drawing/2014/main" id="{00000000-0008-0000-0100-000029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324650" name="Text Box 30">
          <a:extLst>
            <a:ext uri="{FF2B5EF4-FFF2-40B4-BE49-F238E27FC236}">
              <a16:creationId xmlns:a16="http://schemas.microsoft.com/office/drawing/2014/main" id="{00000000-0008-0000-0100-00002A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324651" name="Text Box 31">
          <a:extLst>
            <a:ext uri="{FF2B5EF4-FFF2-40B4-BE49-F238E27FC236}">
              <a16:creationId xmlns:a16="http://schemas.microsoft.com/office/drawing/2014/main" id="{00000000-0008-0000-0100-00002B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324652" name="Text Box 32">
          <a:extLst>
            <a:ext uri="{FF2B5EF4-FFF2-40B4-BE49-F238E27FC236}">
              <a16:creationId xmlns:a16="http://schemas.microsoft.com/office/drawing/2014/main" id="{00000000-0008-0000-0100-00002C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324653" name="Text Box 33">
          <a:extLst>
            <a:ext uri="{FF2B5EF4-FFF2-40B4-BE49-F238E27FC236}">
              <a16:creationId xmlns:a16="http://schemas.microsoft.com/office/drawing/2014/main" id="{00000000-0008-0000-0100-00002D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38100</xdr:rowOff>
    </xdr:to>
    <xdr:sp macro="" textlink="">
      <xdr:nvSpPr>
        <xdr:cNvPr id="324654" name="Text Box 34">
          <a:extLst>
            <a:ext uri="{FF2B5EF4-FFF2-40B4-BE49-F238E27FC236}">
              <a16:creationId xmlns:a16="http://schemas.microsoft.com/office/drawing/2014/main" id="{00000000-0008-0000-0100-00002EF40400}"/>
            </a:ext>
          </a:extLst>
        </xdr:cNvPr>
        <xdr:cNvSpPr txBox="1">
          <a:spLocks noChangeArrowheads="1"/>
        </xdr:cNvSpPr>
      </xdr:nvSpPr>
      <xdr:spPr bwMode="auto">
        <a:xfrm>
          <a:off x="695325" y="169926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324655" name="Text Box 35">
          <a:extLst>
            <a:ext uri="{FF2B5EF4-FFF2-40B4-BE49-F238E27FC236}">
              <a16:creationId xmlns:a16="http://schemas.microsoft.com/office/drawing/2014/main" id="{00000000-0008-0000-0100-00002F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324656" name="Text Box 36">
          <a:extLst>
            <a:ext uri="{FF2B5EF4-FFF2-40B4-BE49-F238E27FC236}">
              <a16:creationId xmlns:a16="http://schemas.microsoft.com/office/drawing/2014/main" id="{00000000-0008-0000-0100-000030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324657" name="Text Box 37">
          <a:extLst>
            <a:ext uri="{FF2B5EF4-FFF2-40B4-BE49-F238E27FC236}">
              <a16:creationId xmlns:a16="http://schemas.microsoft.com/office/drawing/2014/main" id="{00000000-0008-0000-0100-000031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324658" name="Text Box 38">
          <a:extLst>
            <a:ext uri="{FF2B5EF4-FFF2-40B4-BE49-F238E27FC236}">
              <a16:creationId xmlns:a16="http://schemas.microsoft.com/office/drawing/2014/main" id="{00000000-0008-0000-0100-000032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324659" name="Text Box 39">
          <a:extLst>
            <a:ext uri="{FF2B5EF4-FFF2-40B4-BE49-F238E27FC236}">
              <a16:creationId xmlns:a16="http://schemas.microsoft.com/office/drawing/2014/main" id="{00000000-0008-0000-0100-000033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324660" name="Text Box 40">
          <a:extLst>
            <a:ext uri="{FF2B5EF4-FFF2-40B4-BE49-F238E27FC236}">
              <a16:creationId xmlns:a16="http://schemas.microsoft.com/office/drawing/2014/main" id="{00000000-0008-0000-0100-000034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101</xdr:row>
      <xdr:rowOff>0</xdr:rowOff>
    </xdr:from>
    <xdr:to>
      <xdr:col>0</xdr:col>
      <xdr:colOff>771525</xdr:colOff>
      <xdr:row>101</xdr:row>
      <xdr:rowOff>190500</xdr:rowOff>
    </xdr:to>
    <xdr:sp macro="" textlink="">
      <xdr:nvSpPr>
        <xdr:cNvPr id="324661" name="Text Box 41">
          <a:extLst>
            <a:ext uri="{FF2B5EF4-FFF2-40B4-BE49-F238E27FC236}">
              <a16:creationId xmlns:a16="http://schemas.microsoft.com/office/drawing/2014/main" id="{00000000-0008-0000-0100-000035F40400}"/>
            </a:ext>
          </a:extLst>
        </xdr:cNvPr>
        <xdr:cNvSpPr txBox="1">
          <a:spLocks noChangeArrowheads="1"/>
        </xdr:cNvSpPr>
      </xdr:nvSpPr>
      <xdr:spPr bwMode="auto">
        <a:xfrm>
          <a:off x="69532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324662" name="Text Box 42">
          <a:extLst>
            <a:ext uri="{FF2B5EF4-FFF2-40B4-BE49-F238E27FC236}">
              <a16:creationId xmlns:a16="http://schemas.microsoft.com/office/drawing/2014/main" id="{00000000-0008-0000-0100-000036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101</xdr:row>
      <xdr:rowOff>0</xdr:rowOff>
    </xdr:from>
    <xdr:to>
      <xdr:col>4</xdr:col>
      <xdr:colOff>523875</xdr:colOff>
      <xdr:row>101</xdr:row>
      <xdr:rowOff>190500</xdr:rowOff>
    </xdr:to>
    <xdr:sp macro="" textlink="">
      <xdr:nvSpPr>
        <xdr:cNvPr id="324663" name="Text Box 43">
          <a:extLst>
            <a:ext uri="{FF2B5EF4-FFF2-40B4-BE49-F238E27FC236}">
              <a16:creationId xmlns:a16="http://schemas.microsoft.com/office/drawing/2014/main" id="{00000000-0008-0000-0100-000037F40400}"/>
            </a:ext>
          </a:extLst>
        </xdr:cNvPr>
        <xdr:cNvSpPr txBox="1">
          <a:spLocks noChangeArrowheads="1"/>
        </xdr:cNvSpPr>
      </xdr:nvSpPr>
      <xdr:spPr bwMode="auto">
        <a:xfrm>
          <a:off x="3648075" y="17145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0.93699</cdr:x>
      <cdr:y>0.52523</cdr:y>
    </cdr:from>
    <cdr:to>
      <cdr:x>0.98322</cdr:x>
      <cdr:y>0.7403</cdr:y>
    </cdr:to>
    <cdr:sp macro="" textlink="">
      <cdr:nvSpPr>
        <cdr:cNvPr id="716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65177" y="1288593"/>
          <a:ext cx="269500" cy="524999"/>
        </a:xfrm>
        <a:prstGeom xmlns:a="http://schemas.openxmlformats.org/drawingml/2006/main" prst="upArrow">
          <a:avLst>
            <a:gd name="adj1" fmla="val 50000"/>
            <a:gd name="adj2" fmla="val 4870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0.94742</cdr:x>
      <cdr:y>0.29973</cdr:y>
    </cdr:from>
    <cdr:to>
      <cdr:x>0.99086</cdr:x>
      <cdr:y>0.53469</cdr:y>
    </cdr:to>
    <cdr:sp macro="" textlink="">
      <cdr:nvSpPr>
        <cdr:cNvPr id="8194" name="AutoShape 102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8375"/>
          <a:ext cx="226335" cy="521460"/>
        </a:xfrm>
        <a:prstGeom xmlns:a="http://schemas.openxmlformats.org/drawingml/2006/main" prst="downArrow">
          <a:avLst>
            <a:gd name="adj1" fmla="val 50000"/>
            <a:gd name="adj2" fmla="val 57598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0.34784</cdr:y>
    </cdr:from>
    <cdr:to>
      <cdr:x>0.99061</cdr:x>
      <cdr:y>0.58627</cdr:y>
    </cdr:to>
    <cdr:sp macro="" textlink="">
      <cdr:nvSpPr>
        <cdr:cNvPr id="921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1644"/>
          <a:ext cx="228893" cy="547318"/>
        </a:xfrm>
        <a:prstGeom xmlns:a="http://schemas.openxmlformats.org/drawingml/2006/main" prst="downArrow">
          <a:avLst>
            <a:gd name="adj1" fmla="val 50000"/>
            <a:gd name="adj2" fmla="val 5977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06"/>
  <sheetViews>
    <sheetView showGridLines="0" zoomScaleNormal="100" zoomScaleSheetLayoutView="100" workbookViewId="0">
      <selection activeCell="J23" sqref="I23:J23"/>
    </sheetView>
  </sheetViews>
  <sheetFormatPr defaultColWidth="11.375" defaultRowHeight="12"/>
  <cols>
    <col min="1" max="1" width="13.375" style="4" customWidth="1"/>
    <col min="2" max="2" width="11.75" style="4" customWidth="1"/>
    <col min="3" max="9" width="11.375" style="4" customWidth="1"/>
    <col min="10" max="13" width="11.375" style="5" customWidth="1"/>
    <col min="14" max="14" width="5.125" style="5" customWidth="1"/>
    <col min="15" max="15" width="1.75" style="5" customWidth="1"/>
    <col min="16" max="18" width="5.125" style="5" customWidth="1"/>
    <col min="19" max="19" width="1.75" style="5" customWidth="1"/>
    <col min="20" max="22" width="5.125" style="5" customWidth="1"/>
    <col min="23" max="23" width="1.75" style="5" customWidth="1"/>
    <col min="24" max="26" width="5.125" style="5" customWidth="1"/>
    <col min="27" max="27" width="1.75" style="5" customWidth="1"/>
    <col min="28" max="30" width="5.125" style="5" customWidth="1"/>
    <col min="31" max="31" width="1.75" style="5" customWidth="1"/>
    <col min="32" max="34" width="5.125" style="5" customWidth="1"/>
    <col min="35" max="35" width="1.75" style="5" customWidth="1"/>
    <col min="36" max="38" width="5.125" style="5" customWidth="1"/>
    <col min="39" max="39" width="1.75" style="5" customWidth="1"/>
    <col min="40" max="42" width="5.125" style="5" customWidth="1"/>
    <col min="43" max="43" width="0.875" style="5" customWidth="1"/>
    <col min="44" max="51" width="5.125" style="5" customWidth="1"/>
    <col min="52" max="72" width="5.125" style="4" customWidth="1"/>
    <col min="73" max="16384" width="11.375" style="4"/>
  </cols>
  <sheetData>
    <row r="1" spans="1:50" ht="15" customHeight="1"/>
    <row r="2" spans="1:50" ht="22.8">
      <c r="A2" s="79" t="s">
        <v>30</v>
      </c>
      <c r="B2" s="79"/>
      <c r="C2" s="79"/>
      <c r="D2" s="79"/>
      <c r="E2" s="79"/>
      <c r="F2" s="79"/>
      <c r="G2" s="79"/>
      <c r="H2" s="80"/>
      <c r="I2" s="80"/>
      <c r="J2" s="6"/>
    </row>
    <row r="3" spans="1:50" ht="15.75" customHeight="1">
      <c r="A3" s="81" t="s">
        <v>39</v>
      </c>
      <c r="B3" s="81"/>
      <c r="C3" s="81"/>
      <c r="D3" s="81"/>
      <c r="E3" s="81"/>
      <c r="F3" s="81"/>
      <c r="G3" s="81"/>
      <c r="H3" s="80"/>
      <c r="I3" s="80"/>
      <c r="J3" s="6"/>
    </row>
    <row r="4" spans="1:50" ht="6.75" customHeight="1">
      <c r="F4" s="7"/>
    </row>
    <row r="5" spans="1:50" ht="13.8" thickBot="1">
      <c r="F5" s="7"/>
    </row>
    <row r="6" spans="1:50" s="1" customFormat="1" ht="14.4" thickBot="1">
      <c r="A6" s="8" t="s">
        <v>1</v>
      </c>
      <c r="B6" s="9">
        <v>2013</v>
      </c>
      <c r="C6" s="9" t="s">
        <v>38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</row>
    <row r="7" spans="1:50" s="1" customFormat="1" ht="13.8">
      <c r="A7" s="10" t="s">
        <v>2</v>
      </c>
      <c r="B7" s="11">
        <v>1</v>
      </c>
      <c r="C7" s="11">
        <v>1</v>
      </c>
      <c r="D7" s="11">
        <v>0.96</v>
      </c>
      <c r="E7" s="11">
        <v>1</v>
      </c>
      <c r="F7" s="11">
        <v>1</v>
      </c>
      <c r="G7" s="11">
        <v>1</v>
      </c>
      <c r="H7" s="11">
        <v>1</v>
      </c>
      <c r="I7" s="11">
        <v>1</v>
      </c>
      <c r="J7" s="11">
        <v>0.95740000000000003</v>
      </c>
      <c r="K7" s="12">
        <v>1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50" ht="15" customHeight="1">
      <c r="D8" s="3" t="s">
        <v>37</v>
      </c>
    </row>
    <row r="9" spans="1:50" ht="15" customHeight="1"/>
    <row r="10" spans="1:50" ht="17.399999999999999">
      <c r="A10" s="82" t="s">
        <v>3</v>
      </c>
      <c r="B10" s="82"/>
      <c r="C10" s="82"/>
      <c r="D10" s="82"/>
      <c r="E10" s="82"/>
      <c r="F10" s="82"/>
      <c r="G10" s="82"/>
      <c r="H10" s="83"/>
      <c r="I10" s="83"/>
    </row>
    <row r="11" spans="1:50" ht="12" customHeight="1" thickBot="1">
      <c r="A11" s="85"/>
      <c r="B11" s="85"/>
      <c r="C11" s="85"/>
      <c r="D11" s="85"/>
      <c r="E11" s="85"/>
      <c r="F11" s="85"/>
      <c r="G11" s="85"/>
      <c r="H11" s="13"/>
    </row>
    <row r="12" spans="1:50" s="1" customFormat="1" ht="14.4" thickBot="1">
      <c r="B12" s="87" t="s">
        <v>4</v>
      </c>
      <c r="C12" s="88"/>
      <c r="D12" s="89"/>
      <c r="E12" s="87" t="s">
        <v>5</v>
      </c>
      <c r="F12" s="90"/>
      <c r="G12" s="91"/>
      <c r="H12" s="14" t="s">
        <v>6</v>
      </c>
      <c r="I12" s="86" t="s">
        <v>7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4.4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3.8">
      <c r="A14" s="22">
        <v>2013</v>
      </c>
      <c r="B14" s="23">
        <v>0.6</v>
      </c>
      <c r="C14" s="24">
        <v>0.77039999999999997</v>
      </c>
      <c r="D14" s="25">
        <v>7.5977653631284919E-2</v>
      </c>
      <c r="E14" s="23">
        <v>0.6</v>
      </c>
      <c r="F14" s="24">
        <v>0.72640000000000005</v>
      </c>
      <c r="G14" s="25">
        <v>-1.1700680272108764E-2</v>
      </c>
      <c r="H14" s="26" t="s">
        <v>14</v>
      </c>
      <c r="I14" s="60">
        <v>0.70809999999999995</v>
      </c>
      <c r="J14" s="60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3.8">
      <c r="A15" s="22">
        <v>2015</v>
      </c>
      <c r="B15" s="23">
        <v>0.6</v>
      </c>
      <c r="C15" s="24">
        <v>0.80069999999999997</v>
      </c>
      <c r="D15" s="25">
        <f t="shared" ref="D15:D19" si="0">(C15-C14)/C14</f>
        <v>3.9330218068535816E-2</v>
      </c>
      <c r="E15" s="23">
        <v>0.6</v>
      </c>
      <c r="F15" s="24">
        <v>0.79630000000000001</v>
      </c>
      <c r="G15" s="25">
        <f t="shared" ref="G15:G19" si="1">(F15-F14)/F14</f>
        <v>9.6227973568281874E-2</v>
      </c>
      <c r="H15" s="26" t="s">
        <v>14</v>
      </c>
      <c r="I15" s="60">
        <v>0.70830000000000004</v>
      </c>
      <c r="J15" s="60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31" customFormat="1" ht="13.8">
      <c r="A16" s="22">
        <v>2016</v>
      </c>
      <c r="B16" s="23">
        <v>0.6</v>
      </c>
      <c r="C16" s="24">
        <v>0.86919999999999997</v>
      </c>
      <c r="D16" s="25">
        <f t="shared" si="0"/>
        <v>8.5550143624328723E-2</v>
      </c>
      <c r="E16" s="23">
        <v>0.6</v>
      </c>
      <c r="F16" s="24">
        <v>0.83530000000000004</v>
      </c>
      <c r="G16" s="25">
        <f t="shared" si="1"/>
        <v>4.8976516388295914E-2</v>
      </c>
      <c r="H16" s="26" t="s">
        <v>14</v>
      </c>
      <c r="I16" s="60">
        <v>0.71579999999999999</v>
      </c>
      <c r="J16" s="60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</row>
    <row r="17" spans="1:51" s="1" customFormat="1" ht="13.8">
      <c r="A17" s="22">
        <v>2017</v>
      </c>
      <c r="B17" s="23">
        <v>0.6</v>
      </c>
      <c r="C17" s="24">
        <v>0.81399999999999995</v>
      </c>
      <c r="D17" s="25">
        <f t="shared" si="0"/>
        <v>-6.3506672802577116E-2</v>
      </c>
      <c r="E17" s="23">
        <v>0.6</v>
      </c>
      <c r="F17" s="24">
        <v>0.77500000000000002</v>
      </c>
      <c r="G17" s="25">
        <f t="shared" si="1"/>
        <v>-7.2189632467377016E-2</v>
      </c>
      <c r="H17" s="26" t="s">
        <v>14</v>
      </c>
      <c r="I17" s="60">
        <v>0.75170000000000003</v>
      </c>
      <c r="J17" s="60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1:51" ht="14.4" thickBot="1">
      <c r="A18" s="22">
        <v>2018</v>
      </c>
      <c r="B18" s="62">
        <v>0.6</v>
      </c>
      <c r="C18" s="63">
        <v>0.85070000000000001</v>
      </c>
      <c r="D18" s="64">
        <f t="shared" si="0"/>
        <v>4.5085995085995173E-2</v>
      </c>
      <c r="E18" s="62">
        <v>0.6</v>
      </c>
      <c r="F18" s="63">
        <v>0.82599999999999996</v>
      </c>
      <c r="G18" s="64">
        <f t="shared" si="1"/>
        <v>6.5806451612903133E-2</v>
      </c>
      <c r="H18" s="26" t="s">
        <v>14</v>
      </c>
      <c r="I18" s="60">
        <v>0.75929999999999997</v>
      </c>
      <c r="J18" s="60">
        <v>0.71540000000000004</v>
      </c>
      <c r="T18" s="32"/>
      <c r="U18" s="33"/>
      <c r="X18" s="32"/>
      <c r="Y18" s="33"/>
    </row>
    <row r="19" spans="1:51" s="61" customFormat="1" ht="14.4" thickBot="1">
      <c r="A19" s="22">
        <v>2019</v>
      </c>
      <c r="B19" s="70">
        <v>0.6</v>
      </c>
      <c r="C19" s="71">
        <v>0.90569999999999995</v>
      </c>
      <c r="D19" s="72">
        <f t="shared" si="0"/>
        <v>6.4652639003173779E-2</v>
      </c>
      <c r="E19" s="73">
        <v>0.6</v>
      </c>
      <c r="F19" s="71">
        <v>0.89370000000000005</v>
      </c>
      <c r="G19" s="72">
        <f t="shared" si="1"/>
        <v>8.1961259079903259E-2</v>
      </c>
      <c r="H19" s="26" t="s">
        <v>14</v>
      </c>
      <c r="I19" s="60">
        <v>0.73650000000000004</v>
      </c>
      <c r="J19" s="60">
        <v>0.69230000000000003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ht="14.4" thickBot="1">
      <c r="A20" s="22">
        <v>2020</v>
      </c>
      <c r="B20" s="70">
        <v>0.6</v>
      </c>
      <c r="C20" s="71">
        <v>0.79649122807017547</v>
      </c>
      <c r="D20" s="72">
        <f>(C20-C19)/C19</f>
        <v>-0.12057941032331289</v>
      </c>
      <c r="E20" s="73">
        <v>0.6</v>
      </c>
      <c r="F20" s="71">
        <v>0.73445574262377067</v>
      </c>
      <c r="G20" s="72">
        <f>(F20-F19)/F19</f>
        <v>-0.17818536128032827</v>
      </c>
      <c r="H20" s="26" t="s">
        <v>14</v>
      </c>
      <c r="I20" s="60">
        <v>0.73740000000000006</v>
      </c>
      <c r="J20" s="60">
        <v>0.70799999999999996</v>
      </c>
      <c r="T20" s="32"/>
      <c r="U20" s="33"/>
      <c r="X20" s="32"/>
      <c r="Y20" s="33"/>
    </row>
    <row r="21" spans="1:51" ht="14.4" thickBot="1">
      <c r="A21" s="22">
        <v>2021</v>
      </c>
      <c r="B21" s="70">
        <v>0.6</v>
      </c>
      <c r="C21" s="71">
        <v>0.67930000000000001</v>
      </c>
      <c r="D21" s="72">
        <f>(C21-C20)/C20</f>
        <v>-0.1471343612334802</v>
      </c>
      <c r="E21" s="73">
        <v>0.6</v>
      </c>
      <c r="F21" s="71">
        <v>0.69240000000000002</v>
      </c>
      <c r="G21" s="72">
        <f>(F21-F20)/F20</f>
        <v>-5.7261098502042702E-2</v>
      </c>
      <c r="H21" s="26" t="s">
        <v>14</v>
      </c>
      <c r="I21" s="60">
        <v>0.48699999999999999</v>
      </c>
      <c r="J21" s="60">
        <v>0.46600000000000003</v>
      </c>
      <c r="T21" s="32"/>
      <c r="U21" s="33"/>
      <c r="X21" s="32"/>
      <c r="Y21" s="33"/>
    </row>
    <row r="22" spans="1:51" ht="14.4" thickBot="1">
      <c r="A22" s="22">
        <v>2022</v>
      </c>
      <c r="B22" s="70">
        <v>0.6</v>
      </c>
      <c r="C22" s="71">
        <v>0.76500000000000001</v>
      </c>
      <c r="D22" s="72">
        <f>(C22-C21)/C21</f>
        <v>0.12615928161342557</v>
      </c>
      <c r="E22" s="73">
        <v>0.6</v>
      </c>
      <c r="F22" s="71">
        <v>0.77649999999999997</v>
      </c>
      <c r="G22" s="72">
        <f>(F22-F21)/F21</f>
        <v>0.12146158290005769</v>
      </c>
      <c r="H22" s="26" t="s">
        <v>14</v>
      </c>
      <c r="I22" s="60">
        <v>0.50949999999999995</v>
      </c>
      <c r="J22" s="60">
        <v>0.51470000000000005</v>
      </c>
      <c r="T22" s="34"/>
      <c r="X22" s="34"/>
    </row>
    <row r="23" spans="1:51" ht="14.4" thickBot="1">
      <c r="A23" s="28">
        <v>2023</v>
      </c>
      <c r="B23" s="65">
        <v>0.6</v>
      </c>
      <c r="C23" s="66">
        <v>0.70579999999999998</v>
      </c>
      <c r="D23" s="67">
        <f>(C23-C22)/C22</f>
        <v>-7.7385620915032718E-2</v>
      </c>
      <c r="E23" s="73">
        <v>0.6</v>
      </c>
      <c r="F23" s="66">
        <v>0.69640000000000002</v>
      </c>
      <c r="G23" s="67">
        <f>(F23-F22)/F22</f>
        <v>-0.10315518351577585</v>
      </c>
      <c r="H23" s="29" t="s">
        <v>14</v>
      </c>
      <c r="I23" s="94">
        <v>0.4698</v>
      </c>
      <c r="J23" s="94">
        <v>0.45379999999999998</v>
      </c>
      <c r="T23" s="32"/>
      <c r="U23" s="33"/>
      <c r="X23" s="32"/>
      <c r="Y23" s="33"/>
    </row>
    <row r="24" spans="1:51">
      <c r="T24" s="32"/>
      <c r="U24" s="33"/>
      <c r="X24" s="32"/>
      <c r="Y24" s="33"/>
    </row>
    <row r="25" spans="1:51">
      <c r="T25" s="32"/>
      <c r="U25" s="33"/>
      <c r="X25" s="32"/>
      <c r="Y25" s="33"/>
    </row>
    <row r="26" spans="1:51">
      <c r="T26" s="32"/>
      <c r="U26" s="33"/>
      <c r="X26" s="32"/>
      <c r="Y26" s="33"/>
    </row>
    <row r="27" spans="1:51">
      <c r="T27" s="32"/>
      <c r="U27" s="33"/>
      <c r="X27" s="32"/>
      <c r="Y27" s="33"/>
    </row>
    <row r="28" spans="1:51">
      <c r="T28" s="32"/>
      <c r="U28" s="33"/>
      <c r="X28" s="32"/>
      <c r="Y28" s="33"/>
    </row>
    <row r="29" spans="1:51">
      <c r="L29" s="33"/>
      <c r="M29" s="33"/>
    </row>
    <row r="31" spans="1:51">
      <c r="W31" s="34"/>
    </row>
    <row r="32" spans="1:51">
      <c r="W32" s="34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53" spans="1:41" ht="12" customHeight="1"/>
    <row r="54" spans="1:41" ht="19.05" customHeight="1">
      <c r="A54" s="84" t="s">
        <v>15</v>
      </c>
      <c r="B54" s="84"/>
      <c r="C54" s="84"/>
      <c r="D54" s="84"/>
      <c r="E54" s="84"/>
      <c r="F54" s="84"/>
      <c r="G54" s="84"/>
      <c r="H54" s="83"/>
      <c r="I54" s="83"/>
    </row>
    <row r="55" spans="1:41" ht="12.6" thickBot="1"/>
    <row r="56" spans="1:41" s="7" customFormat="1" ht="14.1" customHeight="1" thickBot="1">
      <c r="B56" s="92">
        <v>2019</v>
      </c>
      <c r="C56" s="93"/>
      <c r="D56" s="92">
        <v>2020</v>
      </c>
      <c r="E56" s="93"/>
      <c r="F56" s="92">
        <v>2021</v>
      </c>
      <c r="G56" s="93"/>
      <c r="H56" s="92">
        <v>2022</v>
      </c>
      <c r="I56" s="93"/>
      <c r="J56" s="92">
        <v>2023</v>
      </c>
      <c r="K56" s="93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</row>
    <row r="57" spans="1:41" s="7" customFormat="1" ht="13.8" thickBot="1">
      <c r="A57" s="57" t="s">
        <v>16</v>
      </c>
      <c r="B57" s="36" t="s">
        <v>17</v>
      </c>
      <c r="C57" s="18" t="s">
        <v>18</v>
      </c>
      <c r="D57" s="36" t="s">
        <v>17</v>
      </c>
      <c r="E57" s="18" t="s">
        <v>18</v>
      </c>
      <c r="F57" s="36" t="s">
        <v>17</v>
      </c>
      <c r="G57" s="18" t="s">
        <v>18</v>
      </c>
      <c r="H57" s="36" t="s">
        <v>17</v>
      </c>
      <c r="I57" s="18" t="s">
        <v>18</v>
      </c>
      <c r="J57" s="36" t="s">
        <v>17</v>
      </c>
      <c r="K57" s="18" t="s">
        <v>18</v>
      </c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</row>
    <row r="58" spans="1:41" s="7" customFormat="1" ht="13.2">
      <c r="A58" s="40" t="s">
        <v>19</v>
      </c>
      <c r="B58" s="37">
        <v>240</v>
      </c>
      <c r="C58" s="38">
        <f>B58/B68</f>
        <v>0.90566037735849059</v>
      </c>
      <c r="D58" s="37">
        <v>227</v>
      </c>
      <c r="E58" s="38">
        <f>D58/D68</f>
        <v>0.79649122807017547</v>
      </c>
      <c r="F58" s="37">
        <v>182.04000000000002</v>
      </c>
      <c r="G58" s="38">
        <f>F58/F68</f>
        <v>0.67925373134328371</v>
      </c>
      <c r="H58" s="37">
        <v>171.36</v>
      </c>
      <c r="I58" s="38">
        <f>H58/H68</f>
        <v>0.76500000000000001</v>
      </c>
      <c r="J58" s="37">
        <v>198.68</v>
      </c>
      <c r="K58" s="38">
        <v>0.70579040852575492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</row>
    <row r="59" spans="1:41" s="7" customFormat="1" ht="13.2">
      <c r="A59" s="40" t="s">
        <v>25</v>
      </c>
      <c r="B59" s="41">
        <v>0</v>
      </c>
      <c r="C59" s="42">
        <f>B59/B68</f>
        <v>0</v>
      </c>
      <c r="D59" s="41">
        <v>5</v>
      </c>
      <c r="E59" s="42">
        <f>D59/D68</f>
        <v>1.7543859649122806E-2</v>
      </c>
      <c r="F59" s="41">
        <v>11.959999999999999</v>
      </c>
      <c r="G59" s="42">
        <f>F59/F68</f>
        <v>4.4626865671641786E-2</v>
      </c>
      <c r="H59" s="41">
        <v>4.6399999999999997</v>
      </c>
      <c r="I59" s="42">
        <f>H59/H68</f>
        <v>2.0714285714285713E-2</v>
      </c>
      <c r="J59" s="41">
        <v>2.3199999999999998</v>
      </c>
      <c r="K59" s="42">
        <v>8.241563055062167E-3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</row>
    <row r="60" spans="1:41" s="7" customFormat="1" ht="13.2">
      <c r="A60" s="40" t="s">
        <v>22</v>
      </c>
      <c r="B60" s="41">
        <v>0</v>
      </c>
      <c r="C60" s="42">
        <f>B60/B68</f>
        <v>0</v>
      </c>
      <c r="D60" s="41">
        <v>0</v>
      </c>
      <c r="E60" s="42">
        <f>D60/D68</f>
        <v>0</v>
      </c>
      <c r="F60" s="41">
        <v>0</v>
      </c>
      <c r="G60" s="42">
        <f>F60/F68</f>
        <v>0</v>
      </c>
      <c r="H60" s="41">
        <v>0</v>
      </c>
      <c r="I60" s="42">
        <f>H60/H68</f>
        <v>0</v>
      </c>
      <c r="J60" s="41">
        <v>0</v>
      </c>
      <c r="K60" s="42">
        <v>0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</row>
    <row r="61" spans="1:41" s="7" customFormat="1" ht="13.2">
      <c r="A61" s="40" t="s">
        <v>20</v>
      </c>
      <c r="B61" s="41">
        <v>7</v>
      </c>
      <c r="C61" s="42">
        <f>B61/B68</f>
        <v>2.6415094339622643E-2</v>
      </c>
      <c r="D61" s="41">
        <v>5</v>
      </c>
      <c r="E61" s="42">
        <f>D61/D68</f>
        <v>1.7543859649122806E-2</v>
      </c>
      <c r="F61" s="41">
        <v>0</v>
      </c>
      <c r="G61" s="42">
        <f>F61/F68</f>
        <v>0</v>
      </c>
      <c r="H61" s="41">
        <v>1</v>
      </c>
      <c r="I61" s="42">
        <f>H61/H68</f>
        <v>4.464285714285714E-3</v>
      </c>
      <c r="J61" s="41">
        <v>5</v>
      </c>
      <c r="K61" s="42">
        <v>1.7761989342806393E-2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</row>
    <row r="62" spans="1:41" s="7" customFormat="1" ht="13.2">
      <c r="A62" s="40" t="s">
        <v>21</v>
      </c>
      <c r="B62" s="41">
        <v>16</v>
      </c>
      <c r="C62" s="42">
        <f>B62/B68</f>
        <v>6.0377358490566038E-2</v>
      </c>
      <c r="D62" s="41">
        <v>39</v>
      </c>
      <c r="E62" s="42">
        <f>D62/D68</f>
        <v>0.1368421052631579</v>
      </c>
      <c r="F62" s="41">
        <v>4</v>
      </c>
      <c r="G62" s="42">
        <f>F62/F68</f>
        <v>1.4925373134328358E-2</v>
      </c>
      <c r="H62" s="41">
        <v>10</v>
      </c>
      <c r="I62" s="42">
        <f>H62/H68</f>
        <v>4.4642857142857144E-2</v>
      </c>
      <c r="J62" s="41">
        <v>20</v>
      </c>
      <c r="K62" s="42">
        <v>7.1047957371225573E-2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</row>
    <row r="63" spans="1:41" s="7" customFormat="1" ht="12.75" customHeight="1">
      <c r="A63" s="43" t="s">
        <v>27</v>
      </c>
      <c r="B63" s="41">
        <v>2</v>
      </c>
      <c r="C63" s="42">
        <f>B63/B68</f>
        <v>7.5471698113207548E-3</v>
      </c>
      <c r="D63" s="41">
        <v>3</v>
      </c>
      <c r="E63" s="42">
        <f>D63/D68</f>
        <v>1.0526315789473684E-2</v>
      </c>
      <c r="F63" s="41">
        <v>1</v>
      </c>
      <c r="G63" s="42">
        <f>F63/F68</f>
        <v>3.7313432835820895E-3</v>
      </c>
      <c r="H63" s="41">
        <v>4</v>
      </c>
      <c r="I63" s="42">
        <f>H63/H68</f>
        <v>1.7857142857142856E-2</v>
      </c>
      <c r="J63" s="41">
        <v>0.5</v>
      </c>
      <c r="K63" s="42">
        <v>1.7761989342806395E-3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</row>
    <row r="64" spans="1:41" s="7" customFormat="1" ht="13.2">
      <c r="A64" s="40" t="s">
        <v>32</v>
      </c>
      <c r="B64" s="41">
        <v>0</v>
      </c>
      <c r="C64" s="42">
        <f>B64/B68</f>
        <v>0</v>
      </c>
      <c r="D64" s="41">
        <v>0</v>
      </c>
      <c r="E64" s="42">
        <f>D64/D68</f>
        <v>0</v>
      </c>
      <c r="F64" s="41">
        <v>0</v>
      </c>
      <c r="G64" s="42">
        <f>F64/F68</f>
        <v>0</v>
      </c>
      <c r="H64" s="41">
        <v>0</v>
      </c>
      <c r="I64" s="42">
        <f>H64/H68</f>
        <v>0</v>
      </c>
      <c r="J64" s="41">
        <v>0</v>
      </c>
      <c r="K64" s="42">
        <v>0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</row>
    <row r="65" spans="1:51" s="7" customFormat="1" ht="13.2">
      <c r="A65" s="40" t="s">
        <v>26</v>
      </c>
      <c r="B65" s="41">
        <v>0</v>
      </c>
      <c r="C65" s="42">
        <f>B65/B68</f>
        <v>0</v>
      </c>
      <c r="D65" s="41">
        <v>6</v>
      </c>
      <c r="E65" s="42">
        <f>D65/D68</f>
        <v>2.1052631578947368E-2</v>
      </c>
      <c r="F65" s="41">
        <v>69</v>
      </c>
      <c r="G65" s="42">
        <f>F65/F68</f>
        <v>0.2574626865671642</v>
      </c>
      <c r="H65" s="41">
        <v>33</v>
      </c>
      <c r="I65" s="42">
        <f>H65/H68</f>
        <v>0.14732142857142858</v>
      </c>
      <c r="J65" s="41">
        <v>55</v>
      </c>
      <c r="K65" s="42">
        <v>0.19538188277087035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</row>
    <row r="66" spans="1:51" s="7" customFormat="1" ht="13.2">
      <c r="A66" s="40" t="s">
        <v>24</v>
      </c>
      <c r="B66" s="41">
        <v>0</v>
      </c>
      <c r="C66" s="42">
        <f>B66/B68</f>
        <v>0</v>
      </c>
      <c r="D66" s="41">
        <v>0</v>
      </c>
      <c r="E66" s="42">
        <f>D66/D68</f>
        <v>0</v>
      </c>
      <c r="F66" s="41">
        <v>0</v>
      </c>
      <c r="G66" s="42">
        <f>F66/F68</f>
        <v>0</v>
      </c>
      <c r="H66" s="41">
        <v>0</v>
      </c>
      <c r="I66" s="42">
        <f>H66/H68</f>
        <v>0</v>
      </c>
      <c r="J66" s="41">
        <v>0</v>
      </c>
      <c r="K66" s="42"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</row>
    <row r="67" spans="1:51" s="7" customFormat="1" ht="13.2">
      <c r="A67" s="40" t="s">
        <v>23</v>
      </c>
      <c r="B67" s="41">
        <v>0</v>
      </c>
      <c r="C67" s="42">
        <f>B67/B68</f>
        <v>0</v>
      </c>
      <c r="D67" s="41">
        <v>0</v>
      </c>
      <c r="E67" s="42">
        <f>D67/D68</f>
        <v>0</v>
      </c>
      <c r="F67" s="41">
        <v>0</v>
      </c>
      <c r="G67" s="42">
        <f>F67/F68</f>
        <v>0</v>
      </c>
      <c r="H67" s="41">
        <v>0</v>
      </c>
      <c r="I67" s="42">
        <f>H67/H68</f>
        <v>0</v>
      </c>
      <c r="J67" s="41">
        <v>0</v>
      </c>
      <c r="K67" s="42"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</row>
    <row r="68" spans="1:51" s="7" customFormat="1" ht="13.8" thickBot="1">
      <c r="A68" s="40" t="s">
        <v>28</v>
      </c>
      <c r="B68" s="58">
        <f t="shared" ref="B68:C68" si="2">SUM(B58:B67)</f>
        <v>265</v>
      </c>
      <c r="C68" s="59">
        <f t="shared" si="2"/>
        <v>1</v>
      </c>
      <c r="D68" s="58">
        <f t="shared" ref="D68:I68" si="3">SUM(D58:D67)</f>
        <v>285</v>
      </c>
      <c r="E68" s="59">
        <f t="shared" si="3"/>
        <v>1.0000000000000002</v>
      </c>
      <c r="F68" s="58">
        <f t="shared" si="3"/>
        <v>268</v>
      </c>
      <c r="G68" s="59">
        <f t="shared" si="3"/>
        <v>1</v>
      </c>
      <c r="H68" s="58">
        <f t="shared" si="3"/>
        <v>224</v>
      </c>
      <c r="I68" s="59">
        <f t="shared" si="3"/>
        <v>1</v>
      </c>
      <c r="J68" s="58">
        <v>281.5</v>
      </c>
      <c r="K68" s="59">
        <v>1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</row>
    <row r="69" spans="1:51" s="7" customFormat="1" ht="13.2">
      <c r="A69" s="44"/>
      <c r="B69" s="45"/>
      <c r="C69" s="46"/>
      <c r="D69" s="47"/>
      <c r="E69" s="39"/>
      <c r="F69" s="47"/>
      <c r="G69" s="39"/>
      <c r="H69" s="39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</row>
    <row r="70" spans="1:51" s="7" customFormat="1" ht="13.2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</row>
    <row r="71" spans="1:51" s="7" customFormat="1" ht="13.2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</row>
    <row r="72" spans="1:51" s="7" customFormat="1" ht="13.2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</row>
    <row r="73" spans="1:51" s="7" customFormat="1" ht="13.2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</row>
    <row r="74" spans="1:51" s="7" customFormat="1" ht="13.2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</row>
    <row r="87" spans="1:42" ht="9.75" customHeight="1"/>
    <row r="89" spans="1:42" ht="8.25" customHeight="1"/>
    <row r="90" spans="1:42" ht="41.1" customHeight="1">
      <c r="A90" s="48"/>
      <c r="B90" s="78" t="s">
        <v>33</v>
      </c>
      <c r="C90" s="78"/>
      <c r="D90" s="78"/>
      <c r="E90" s="78"/>
      <c r="F90" s="78"/>
      <c r="G90" s="48"/>
      <c r="H90" s="49"/>
      <c r="I90" s="49"/>
    </row>
    <row r="91" spans="1:42" ht="12.6" thickBot="1"/>
    <row r="92" spans="1:42" s="7" customFormat="1" ht="13.8" thickBot="1">
      <c r="D92" s="50">
        <v>2019</v>
      </c>
      <c r="E92" s="50">
        <v>2020</v>
      </c>
      <c r="F92" s="50">
        <v>2021</v>
      </c>
      <c r="G92" s="50">
        <v>2022</v>
      </c>
      <c r="H92" s="50">
        <v>2023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</row>
    <row r="93" spans="1:42" s="7" customFormat="1" ht="13.2">
      <c r="B93" s="40" t="s">
        <v>25</v>
      </c>
      <c r="C93" s="51"/>
      <c r="D93" s="74">
        <v>2</v>
      </c>
      <c r="E93" s="53">
        <v>0</v>
      </c>
      <c r="F93" s="53">
        <v>3</v>
      </c>
      <c r="G93" s="53">
        <v>2</v>
      </c>
      <c r="H93" s="53">
        <v>7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</row>
    <row r="94" spans="1:42" s="7" customFormat="1" ht="13.2">
      <c r="B94" s="40" t="s">
        <v>22</v>
      </c>
      <c r="C94" s="54"/>
      <c r="D94" s="52">
        <v>3</v>
      </c>
      <c r="E94" s="53">
        <v>0</v>
      </c>
      <c r="F94" s="53">
        <v>0</v>
      </c>
      <c r="G94" s="53">
        <v>0</v>
      </c>
      <c r="H94" s="53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</row>
    <row r="95" spans="1:42" s="7" customFormat="1" ht="13.2">
      <c r="B95" s="40" t="s">
        <v>40</v>
      </c>
      <c r="C95" s="54"/>
      <c r="D95" s="52">
        <v>7</v>
      </c>
      <c r="E95" s="53">
        <v>6</v>
      </c>
      <c r="F95" s="53">
        <v>5</v>
      </c>
      <c r="G95" s="53">
        <v>2</v>
      </c>
      <c r="H95" s="53">
        <v>6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</row>
    <row r="96" spans="1:42" s="7" customFormat="1" ht="13.2">
      <c r="B96" s="40" t="s">
        <v>21</v>
      </c>
      <c r="C96" s="54"/>
      <c r="D96" s="52">
        <v>11</v>
      </c>
      <c r="E96" s="53">
        <v>12</v>
      </c>
      <c r="F96" s="53">
        <v>3</v>
      </c>
      <c r="G96" s="53">
        <v>3</v>
      </c>
      <c r="H96" s="53">
        <v>8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</row>
    <row r="97" spans="2:63" s="7" customFormat="1" ht="12.75" customHeight="1">
      <c r="B97" s="43" t="s">
        <v>27</v>
      </c>
      <c r="C97" s="54"/>
      <c r="D97" s="52">
        <v>21</v>
      </c>
      <c r="E97" s="53">
        <v>26</v>
      </c>
      <c r="F97" s="53">
        <v>23</v>
      </c>
      <c r="G97" s="53">
        <v>19</v>
      </c>
      <c r="H97" s="53">
        <v>16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</row>
    <row r="98" spans="2:63" s="7" customFormat="1" ht="15" customHeight="1">
      <c r="B98" s="40" t="s">
        <v>31</v>
      </c>
      <c r="C98" s="54"/>
      <c r="D98" s="52">
        <v>23</v>
      </c>
      <c r="E98" s="53">
        <v>26</v>
      </c>
      <c r="F98" s="53">
        <v>30</v>
      </c>
      <c r="G98" s="53">
        <v>31</v>
      </c>
      <c r="H98" s="53">
        <v>30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</row>
    <row r="99" spans="2:63" s="7" customFormat="1" ht="15" customHeight="1">
      <c r="B99" s="40" t="s">
        <v>24</v>
      </c>
      <c r="C99" s="54"/>
      <c r="D99" s="52">
        <v>0</v>
      </c>
      <c r="E99" s="53">
        <v>2</v>
      </c>
      <c r="F99" s="53">
        <v>1</v>
      </c>
      <c r="G99" s="53">
        <v>0</v>
      </c>
      <c r="H99" s="53">
        <v>2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</row>
    <row r="100" spans="2:63" s="7" customFormat="1" ht="13.8" thickBot="1">
      <c r="B100" s="40" t="s">
        <v>23</v>
      </c>
      <c r="C100" s="51"/>
      <c r="D100" s="55">
        <v>1</v>
      </c>
      <c r="E100" s="56">
        <v>0</v>
      </c>
      <c r="F100" s="56">
        <v>0</v>
      </c>
      <c r="G100" s="56">
        <v>0</v>
      </c>
      <c r="H100" s="56">
        <v>0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</row>
    <row r="103" spans="2:63" ht="18.75" customHeight="1">
      <c r="B103" s="78" t="s">
        <v>34</v>
      </c>
      <c r="C103" s="78"/>
      <c r="D103" s="78"/>
      <c r="E103" s="78"/>
      <c r="F103" s="78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77">
        <v>20.420000000000002</v>
      </c>
      <c r="D105" s="44" t="s">
        <v>35</v>
      </c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69">
        <v>37.32</v>
      </c>
      <c r="D106" s="44" t="s">
        <v>36</v>
      </c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B103:F103"/>
    <mergeCell ref="A2:I2"/>
    <mergeCell ref="A3:I3"/>
    <mergeCell ref="A10:I10"/>
    <mergeCell ref="A54:I54"/>
    <mergeCell ref="A11:G11"/>
    <mergeCell ref="B90:F90"/>
    <mergeCell ref="I12:J12"/>
    <mergeCell ref="B12:D12"/>
    <mergeCell ref="E12:G12"/>
    <mergeCell ref="B56:C56"/>
    <mergeCell ref="F56:G56"/>
    <mergeCell ref="D56:E56"/>
    <mergeCell ref="H56:I56"/>
    <mergeCell ref="J56:K56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2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K105"/>
  <sheetViews>
    <sheetView showGridLines="0" tabSelected="1" zoomScaleNormal="100" zoomScaleSheetLayoutView="100" workbookViewId="0">
      <selection activeCell="C106" sqref="C106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25" style="4" customWidth="1"/>
    <col min="9" max="9" width="11.375" style="4" customWidth="1"/>
    <col min="10" max="13" width="11.375" style="5" customWidth="1"/>
    <col min="14" max="53" width="5" style="5" customWidth="1"/>
    <col min="54" max="62" width="5" style="4" customWidth="1"/>
    <col min="63" max="16384" width="11.375" style="4"/>
  </cols>
  <sheetData>
    <row r="1" spans="1:52" ht="15" customHeight="1"/>
    <row r="2" spans="1:52" ht="22.8">
      <c r="A2" s="79" t="s">
        <v>29</v>
      </c>
      <c r="B2" s="79"/>
      <c r="C2" s="79"/>
      <c r="D2" s="79"/>
      <c r="E2" s="79"/>
      <c r="F2" s="79"/>
      <c r="G2" s="79"/>
      <c r="H2" s="80"/>
      <c r="I2" s="80"/>
      <c r="J2" s="6"/>
    </row>
    <row r="3" spans="1:52" ht="15.75" customHeight="1">
      <c r="A3" s="81" t="s">
        <v>0</v>
      </c>
      <c r="B3" s="81"/>
      <c r="C3" s="81"/>
      <c r="D3" s="81"/>
      <c r="E3" s="81"/>
      <c r="F3" s="81"/>
      <c r="G3" s="81"/>
      <c r="H3" s="80"/>
      <c r="I3" s="80"/>
      <c r="J3" s="6"/>
    </row>
    <row r="4" spans="1:52" ht="6.75" customHeight="1">
      <c r="F4" s="7"/>
    </row>
    <row r="5" spans="1:52" ht="13.8" thickBot="1">
      <c r="F5" s="7"/>
    </row>
    <row r="6" spans="1:52" s="1" customFormat="1" ht="14.4" thickBot="1">
      <c r="A6" s="8" t="s">
        <v>1</v>
      </c>
      <c r="B6" s="9">
        <v>2013</v>
      </c>
      <c r="C6" s="9" t="s">
        <v>38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</row>
    <row r="7" spans="1:52" s="1" customFormat="1" ht="13.8">
      <c r="A7" s="10" t="s">
        <v>2</v>
      </c>
      <c r="B7" s="11">
        <v>1</v>
      </c>
      <c r="C7" s="11">
        <v>0.876</v>
      </c>
      <c r="D7" s="11">
        <v>0.95499999999999996</v>
      </c>
      <c r="E7" s="11">
        <v>0.80900000000000005</v>
      </c>
      <c r="F7" s="11">
        <v>0.98699999999999999</v>
      </c>
      <c r="G7" s="11">
        <v>0.91139999999999999</v>
      </c>
      <c r="H7" s="11">
        <v>0.67326732673267331</v>
      </c>
      <c r="I7" s="11">
        <v>0.92</v>
      </c>
      <c r="J7" s="11">
        <v>1</v>
      </c>
      <c r="K7" s="12">
        <v>0.95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1:52" ht="15" customHeight="1">
      <c r="D8" s="3" t="s">
        <v>37</v>
      </c>
    </row>
    <row r="9" spans="1:52" ht="15" customHeight="1"/>
    <row r="10" spans="1:52" ht="17.399999999999999">
      <c r="A10" s="82" t="s">
        <v>3</v>
      </c>
      <c r="B10" s="82"/>
      <c r="C10" s="82"/>
      <c r="D10" s="82"/>
      <c r="E10" s="82"/>
      <c r="F10" s="82"/>
      <c r="G10" s="82"/>
      <c r="H10" s="83"/>
      <c r="I10" s="83"/>
    </row>
    <row r="11" spans="1:52" ht="12" customHeight="1" thickBot="1">
      <c r="A11" s="85"/>
      <c r="B11" s="85"/>
      <c r="C11" s="85"/>
      <c r="D11" s="85"/>
      <c r="E11" s="85"/>
      <c r="F11" s="85"/>
      <c r="G11" s="85"/>
      <c r="H11" s="13"/>
      <c r="J11" s="4"/>
    </row>
    <row r="12" spans="1:52" s="1" customFormat="1" ht="14.4" thickBot="1">
      <c r="B12" s="87" t="s">
        <v>4</v>
      </c>
      <c r="C12" s="88"/>
      <c r="D12" s="89"/>
      <c r="E12" s="87" t="s">
        <v>5</v>
      </c>
      <c r="F12" s="90"/>
      <c r="G12" s="91"/>
      <c r="H12" s="14" t="s">
        <v>6</v>
      </c>
      <c r="I12" s="86" t="s">
        <v>7</v>
      </c>
      <c r="J12" s="8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pans="1:52" s="1" customFormat="1" ht="14.4" thickBot="1">
      <c r="A13" s="15"/>
      <c r="B13" s="16" t="s">
        <v>8</v>
      </c>
      <c r="C13" s="17" t="s">
        <v>9</v>
      </c>
      <c r="D13" s="18" t="s">
        <v>10</v>
      </c>
      <c r="E13" s="19" t="s">
        <v>8</v>
      </c>
      <c r="F13" s="17" t="s">
        <v>9</v>
      </c>
      <c r="G13" s="18" t="s">
        <v>10</v>
      </c>
      <c r="H13" s="20" t="s">
        <v>11</v>
      </c>
      <c r="I13" s="1" t="s">
        <v>12</v>
      </c>
      <c r="J13" s="1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pans="1:52" s="1" customFormat="1" ht="13.8">
      <c r="A14" s="22">
        <v>2013</v>
      </c>
      <c r="B14" s="23">
        <v>0.6</v>
      </c>
      <c r="C14" s="24">
        <v>0.90300000000000002</v>
      </c>
      <c r="D14" s="25">
        <v>3.7692484486325041E-2</v>
      </c>
      <c r="E14" s="23">
        <v>0.6</v>
      </c>
      <c r="F14" s="24">
        <v>0.8972</v>
      </c>
      <c r="G14" s="25">
        <v>3.2094788910617782E-2</v>
      </c>
      <c r="H14" s="26" t="s">
        <v>14</v>
      </c>
      <c r="I14" s="60">
        <v>0.70809999999999995</v>
      </c>
      <c r="J14" s="60">
        <v>0.67410000000000003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pans="1:52" s="1" customFormat="1" ht="13.8">
      <c r="A15" s="22">
        <v>2015</v>
      </c>
      <c r="B15" s="23">
        <v>0.6</v>
      </c>
      <c r="C15" s="24">
        <v>0.86599999999999999</v>
      </c>
      <c r="D15" s="25">
        <f t="shared" ref="D15:D19" si="0">(C15-C14)/C14</f>
        <v>-4.0974529346622407E-2</v>
      </c>
      <c r="E15" s="23">
        <v>0.6</v>
      </c>
      <c r="F15" s="24">
        <v>0.85099999999999998</v>
      </c>
      <c r="G15" s="25">
        <f t="shared" ref="G15:G19" si="1">(F15-F14)/F14</f>
        <v>-5.1493535443602342E-2</v>
      </c>
      <c r="H15" s="26" t="s">
        <v>14</v>
      </c>
      <c r="I15" s="60">
        <v>0.70830000000000004</v>
      </c>
      <c r="J15" s="60">
        <v>0.66800000000000004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pans="1:52" s="31" customFormat="1" ht="13.8">
      <c r="A16" s="22">
        <v>2016</v>
      </c>
      <c r="B16" s="23">
        <v>0.6</v>
      </c>
      <c r="C16" s="24">
        <v>0.89500000000000002</v>
      </c>
      <c r="D16" s="25">
        <f t="shared" si="0"/>
        <v>3.3487297921478087E-2</v>
      </c>
      <c r="E16" s="23">
        <v>0.6</v>
      </c>
      <c r="F16" s="24">
        <v>0.88900000000000001</v>
      </c>
      <c r="G16" s="25">
        <f t="shared" si="1"/>
        <v>4.4653349001175131E-2</v>
      </c>
      <c r="H16" s="26" t="s">
        <v>14</v>
      </c>
      <c r="I16" s="60">
        <v>0.71579999999999999</v>
      </c>
      <c r="J16" s="60">
        <v>0.67889999999999995</v>
      </c>
      <c r="K16" s="21"/>
      <c r="L16" s="21"/>
      <c r="M16" s="21"/>
      <c r="N16" s="21"/>
      <c r="O16" s="21"/>
      <c r="P16" s="21"/>
      <c r="Q16" s="21"/>
      <c r="R16" s="21"/>
      <c r="S16" s="30"/>
      <c r="T16" s="21"/>
      <c r="U16" s="21"/>
      <c r="V16" s="21"/>
      <c r="W16" s="30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</row>
    <row r="17" spans="1:53" s="1" customFormat="1" ht="13.8">
      <c r="A17" s="22">
        <v>2017</v>
      </c>
      <c r="B17" s="23">
        <v>0.6</v>
      </c>
      <c r="C17" s="24">
        <v>0.93799999999999994</v>
      </c>
      <c r="D17" s="25">
        <f t="shared" si="0"/>
        <v>4.8044692737430082E-2</v>
      </c>
      <c r="E17" s="23">
        <v>0.6</v>
      </c>
      <c r="F17" s="24">
        <v>0.93400000000000005</v>
      </c>
      <c r="G17" s="25">
        <f t="shared" si="1"/>
        <v>5.0618672665916804E-2</v>
      </c>
      <c r="H17" s="26" t="s">
        <v>14</v>
      </c>
      <c r="I17" s="60">
        <v>0.75170000000000003</v>
      </c>
      <c r="J17" s="60">
        <v>0.71889999999999998</v>
      </c>
      <c r="K17" s="2"/>
      <c r="L17" s="2"/>
      <c r="M17" s="2"/>
      <c r="N17" s="2"/>
      <c r="O17" s="2"/>
      <c r="P17" s="2"/>
      <c r="Q17" s="2"/>
      <c r="R17" s="2"/>
      <c r="S17" s="27"/>
      <c r="T17" s="21"/>
      <c r="U17" s="2"/>
      <c r="V17" s="2"/>
      <c r="W17" s="27"/>
      <c r="X17" s="21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pans="1:53" ht="14.4" thickBot="1">
      <c r="A18" s="22">
        <v>2018</v>
      </c>
      <c r="B18" s="62">
        <v>0.6</v>
      </c>
      <c r="C18" s="63">
        <v>0.89439999999999997</v>
      </c>
      <c r="D18" s="64">
        <f t="shared" si="0"/>
        <v>-4.6481876332622574E-2</v>
      </c>
      <c r="E18" s="62">
        <v>0.6</v>
      </c>
      <c r="F18" s="63">
        <v>0.88370000000000004</v>
      </c>
      <c r="G18" s="64">
        <f t="shared" si="1"/>
        <v>-5.385438972162742E-2</v>
      </c>
      <c r="H18" s="26" t="s">
        <v>14</v>
      </c>
      <c r="I18" s="60">
        <v>0.75929999999999997</v>
      </c>
      <c r="J18" s="60">
        <v>0.71540000000000004</v>
      </c>
      <c r="T18" s="32"/>
      <c r="U18" s="33"/>
      <c r="X18" s="32"/>
      <c r="Y18" s="33"/>
    </row>
    <row r="19" spans="1:53" s="61" customFormat="1" ht="14.4" thickBot="1">
      <c r="A19" s="22">
        <v>2019</v>
      </c>
      <c r="B19" s="70">
        <v>0.6</v>
      </c>
      <c r="C19" s="71">
        <v>0.9466</v>
      </c>
      <c r="D19" s="72">
        <f t="shared" si="0"/>
        <v>5.8363148479427578E-2</v>
      </c>
      <c r="E19" s="73">
        <v>0.6</v>
      </c>
      <c r="F19" s="71">
        <v>0.93869999999999998</v>
      </c>
      <c r="G19" s="72">
        <f t="shared" si="1"/>
        <v>6.2238316170646076E-2</v>
      </c>
      <c r="H19" s="26" t="s">
        <v>14</v>
      </c>
      <c r="I19" s="60">
        <v>0.73650000000000004</v>
      </c>
      <c r="J19" s="60">
        <v>0.69230000000000003</v>
      </c>
      <c r="K19" s="33"/>
      <c r="L19" s="33"/>
      <c r="M19" s="33"/>
      <c r="N19" s="33"/>
      <c r="O19" s="33"/>
      <c r="P19" s="33"/>
      <c r="Q19" s="33"/>
      <c r="R19" s="33"/>
      <c r="S19" s="33"/>
      <c r="T19" s="32"/>
      <c r="U19" s="33"/>
      <c r="V19" s="33"/>
      <c r="W19" s="33"/>
      <c r="X19" s="32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</row>
    <row r="20" spans="1:53" ht="14.4" thickBot="1">
      <c r="A20" s="22">
        <v>2020</v>
      </c>
      <c r="B20" s="70">
        <v>0.6</v>
      </c>
      <c r="C20" s="71">
        <v>0.94033530571992119</v>
      </c>
      <c r="D20" s="72">
        <f>(C20-C19)/C19</f>
        <v>-6.6181008663414413E-3</v>
      </c>
      <c r="E20" s="73">
        <v>0.6</v>
      </c>
      <c r="F20" s="71">
        <v>0.93436313107920321</v>
      </c>
      <c r="G20" s="72">
        <f>(F20-F19)/F19</f>
        <v>-4.6200798133554551E-3</v>
      </c>
      <c r="H20" s="26" t="s">
        <v>14</v>
      </c>
      <c r="I20" s="60">
        <v>0.73740000000000006</v>
      </c>
      <c r="J20" s="60">
        <v>0.70799999999999996</v>
      </c>
      <c r="T20" s="32"/>
      <c r="U20" s="33"/>
      <c r="X20" s="32"/>
      <c r="Y20" s="33"/>
    </row>
    <row r="21" spans="1:53" ht="14.4" thickBot="1">
      <c r="A21" s="22">
        <v>2021</v>
      </c>
      <c r="B21" s="70">
        <v>0.6</v>
      </c>
      <c r="C21" s="71">
        <v>0.87309999999999999</v>
      </c>
      <c r="D21" s="72">
        <f>(C21-C20)/C20</f>
        <v>-7.1501415836392329E-2</v>
      </c>
      <c r="E21" s="73">
        <v>0.6</v>
      </c>
      <c r="F21" s="71">
        <v>0.8548</v>
      </c>
      <c r="G21" s="72">
        <f>(F21-F20)/F20</f>
        <v>-8.5152258723336635E-2</v>
      </c>
      <c r="H21" s="26" t="s">
        <v>14</v>
      </c>
      <c r="I21" s="60">
        <v>0.48699999999999999</v>
      </c>
      <c r="J21" s="60">
        <v>0.46600000000000003</v>
      </c>
      <c r="T21" s="32"/>
      <c r="U21" s="33"/>
      <c r="X21" s="32"/>
      <c r="Y21" s="33"/>
    </row>
    <row r="22" spans="1:53" ht="14.4" thickBot="1">
      <c r="A22" s="22">
        <v>2022</v>
      </c>
      <c r="B22" s="70">
        <v>0.6</v>
      </c>
      <c r="C22" s="71">
        <v>0.91069999999999995</v>
      </c>
      <c r="D22" s="72">
        <f>(C22-C21)/C21</f>
        <v>4.3064941014774899E-2</v>
      </c>
      <c r="E22" s="73">
        <v>0.6</v>
      </c>
      <c r="F22" s="71">
        <v>0.90890000000000004</v>
      </c>
      <c r="G22" s="72">
        <f>(F22-F21)/F21</f>
        <v>6.3289658399625692E-2</v>
      </c>
      <c r="H22" s="26" t="s">
        <v>14</v>
      </c>
      <c r="I22" s="60">
        <v>0.50949999999999995</v>
      </c>
      <c r="J22" s="60">
        <v>0.51470000000000005</v>
      </c>
      <c r="T22" s="34"/>
      <c r="X22" s="34"/>
    </row>
    <row r="23" spans="1:53" ht="14.4" thickBot="1">
      <c r="A23" s="28">
        <v>2023</v>
      </c>
      <c r="B23" s="65">
        <v>0.6</v>
      </c>
      <c r="C23" s="66">
        <v>0.76900000000000002</v>
      </c>
      <c r="D23" s="67">
        <f>(C23-C22)/C22</f>
        <v>-0.15559459756231464</v>
      </c>
      <c r="E23" s="68">
        <v>0.6</v>
      </c>
      <c r="F23" s="66">
        <v>0.70369999999999999</v>
      </c>
      <c r="G23" s="67">
        <f>(F23-F22)/F22</f>
        <v>-0.22576741115634288</v>
      </c>
      <c r="H23" s="29" t="s">
        <v>14</v>
      </c>
      <c r="I23" s="94">
        <v>0.4698</v>
      </c>
      <c r="J23" s="94">
        <v>0.45379999999999998</v>
      </c>
      <c r="T23" s="32"/>
      <c r="U23" s="33"/>
      <c r="X23" s="32"/>
      <c r="Y23" s="33"/>
    </row>
    <row r="24" spans="1:53" ht="13.8">
      <c r="A24" s="75"/>
      <c r="B24" s="76"/>
      <c r="C24" s="76"/>
      <c r="D24" s="76"/>
      <c r="E24" s="76"/>
      <c r="F24" s="76"/>
      <c r="G24" s="76"/>
      <c r="H24" s="75"/>
      <c r="I24" s="60"/>
      <c r="J24" s="60"/>
      <c r="T24" s="32"/>
      <c r="U24" s="33"/>
      <c r="X24" s="32"/>
      <c r="Y24" s="33"/>
    </row>
    <row r="25" spans="1:53">
      <c r="T25" s="32"/>
      <c r="U25" s="33"/>
      <c r="X25" s="32"/>
      <c r="Y25" s="33"/>
    </row>
    <row r="26" spans="1:53">
      <c r="T26" s="32"/>
      <c r="U26" s="33"/>
      <c r="X26" s="32"/>
      <c r="Y26" s="33"/>
    </row>
    <row r="27" spans="1:53">
      <c r="T27" s="32"/>
      <c r="U27" s="33"/>
      <c r="X27" s="32"/>
      <c r="Y27" s="33"/>
    </row>
    <row r="28" spans="1:53">
      <c r="T28" s="32"/>
      <c r="U28" s="33"/>
      <c r="X28" s="32"/>
      <c r="Y28" s="33"/>
    </row>
    <row r="29" spans="1:53">
      <c r="T29" s="32"/>
      <c r="U29" s="33"/>
      <c r="X29" s="32"/>
      <c r="Y29" s="33"/>
    </row>
    <row r="30" spans="1:53">
      <c r="L30" s="33"/>
      <c r="M30" s="33"/>
    </row>
    <row r="32" spans="1:53">
      <c r="W32" s="34"/>
    </row>
    <row r="33" spans="23:23">
      <c r="W33" s="34"/>
    </row>
    <row r="34" spans="23:23">
      <c r="W34" s="34"/>
    </row>
    <row r="35" spans="23:23">
      <c r="W35" s="34"/>
    </row>
    <row r="36" spans="23:23">
      <c r="W36" s="34"/>
    </row>
    <row r="37" spans="23:23">
      <c r="W37" s="34"/>
    </row>
    <row r="55" spans="1:43" ht="19.05" customHeight="1">
      <c r="A55" s="84" t="s">
        <v>15</v>
      </c>
      <c r="B55" s="84"/>
      <c r="C55" s="84"/>
      <c r="D55" s="84"/>
      <c r="E55" s="84"/>
      <c r="F55" s="84"/>
      <c r="G55" s="84"/>
      <c r="H55" s="83"/>
      <c r="I55" s="83"/>
    </row>
    <row r="56" spans="1:43" ht="12.6" thickBot="1"/>
    <row r="57" spans="1:43" s="7" customFormat="1" ht="14.1" customHeight="1" thickBot="1">
      <c r="B57" s="92">
        <v>2019</v>
      </c>
      <c r="C57" s="93"/>
      <c r="D57" s="92">
        <v>2020</v>
      </c>
      <c r="E57" s="93"/>
      <c r="F57" s="92">
        <v>2021</v>
      </c>
      <c r="G57" s="93"/>
      <c r="H57" s="92">
        <v>2022</v>
      </c>
      <c r="I57" s="93"/>
      <c r="J57" s="92">
        <v>2023</v>
      </c>
      <c r="K57" s="93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1:43" s="7" customFormat="1" ht="13.8" thickBot="1">
      <c r="A58" s="57" t="s">
        <v>16</v>
      </c>
      <c r="B58" s="36" t="s">
        <v>17</v>
      </c>
      <c r="C58" s="18" t="s">
        <v>18</v>
      </c>
      <c r="D58" s="36" t="s">
        <v>17</v>
      </c>
      <c r="E58" s="18" t="s">
        <v>18</v>
      </c>
      <c r="F58" s="36" t="s">
        <v>17</v>
      </c>
      <c r="G58" s="18" t="s">
        <v>18</v>
      </c>
      <c r="H58" s="36" t="s">
        <v>17</v>
      </c>
      <c r="I58" s="18" t="s">
        <v>18</v>
      </c>
      <c r="J58" s="36" t="s">
        <v>17</v>
      </c>
      <c r="K58" s="18" t="s">
        <v>18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1:43" s="7" customFormat="1" ht="13.2">
      <c r="A59" s="40" t="s">
        <v>19</v>
      </c>
      <c r="B59" s="37">
        <v>1344.16</v>
      </c>
      <c r="C59" s="38">
        <f>B59/B69</f>
        <v>0.94659154929577471</v>
      </c>
      <c r="D59" s="37">
        <v>953.50000000000011</v>
      </c>
      <c r="E59" s="38">
        <f>D59/D69</f>
        <v>0.94033530571992108</v>
      </c>
      <c r="F59" s="37">
        <v>1304.9000000000001</v>
      </c>
      <c r="G59" s="38">
        <f>F59/F69</f>
        <v>0.87313482770157247</v>
      </c>
      <c r="H59" s="37">
        <v>1105.58</v>
      </c>
      <c r="I59" s="38">
        <f>H59/H69</f>
        <v>0.91069192751235584</v>
      </c>
      <c r="J59" s="37">
        <v>1172.2999999999997</v>
      </c>
      <c r="K59" s="38">
        <v>0.76897343391275819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1:43" s="7" customFormat="1" ht="13.2">
      <c r="A60" s="40" t="s">
        <v>25</v>
      </c>
      <c r="B60" s="41">
        <v>29.84</v>
      </c>
      <c r="C60" s="42">
        <f>B60/B69</f>
        <v>2.1014084507042254E-2</v>
      </c>
      <c r="D60" s="41">
        <v>14.5</v>
      </c>
      <c r="E60" s="42">
        <f>D60/D69</f>
        <v>1.4299802761341221E-2</v>
      </c>
      <c r="F60" s="41">
        <v>31.099999999999994</v>
      </c>
      <c r="G60" s="42">
        <f>F60/F69</f>
        <v>2.0809635329541647E-2</v>
      </c>
      <c r="H60" s="41">
        <v>39.419999999999987</v>
      </c>
      <c r="I60" s="42">
        <f>H60/H69</f>
        <v>3.2471169686985164E-2</v>
      </c>
      <c r="J60" s="41">
        <v>57.699999999999989</v>
      </c>
      <c r="K60" s="42">
        <v>3.7848474909806494E-2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1:43" s="7" customFormat="1" ht="13.2">
      <c r="A61" s="40" t="s">
        <v>22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4</v>
      </c>
      <c r="G61" s="42">
        <f>F61/F69</f>
        <v>2.6764804282368685E-3</v>
      </c>
      <c r="H61" s="41">
        <v>0</v>
      </c>
      <c r="I61" s="42">
        <f>H61/H69</f>
        <v>0</v>
      </c>
      <c r="J61" s="41">
        <v>2</v>
      </c>
      <c r="K61" s="42">
        <v>1.3119055428009185E-3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1:43" s="7" customFormat="1" ht="13.2">
      <c r="A62" s="40" t="s">
        <v>20</v>
      </c>
      <c r="B62" s="41">
        <v>11</v>
      </c>
      <c r="C62" s="42">
        <f>B62/B69</f>
        <v>7.7464788732394367E-3</v>
      </c>
      <c r="D62" s="41">
        <v>5</v>
      </c>
      <c r="E62" s="42">
        <f>D62/D69</f>
        <v>4.9309664694280071E-3</v>
      </c>
      <c r="F62" s="41">
        <v>21</v>
      </c>
      <c r="G62" s="42">
        <f>F62/F69</f>
        <v>1.405152224824356E-2</v>
      </c>
      <c r="H62" s="41">
        <v>5</v>
      </c>
      <c r="I62" s="42">
        <f>H62/H69</f>
        <v>4.1186161449752881E-3</v>
      </c>
      <c r="J62" s="41">
        <v>9</v>
      </c>
      <c r="K62" s="42">
        <v>5.9035749426041336E-3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1:43" s="7" customFormat="1" ht="13.2">
      <c r="A63" s="40" t="s">
        <v>21</v>
      </c>
      <c r="B63" s="41">
        <v>21</v>
      </c>
      <c r="C63" s="42">
        <f>B63/B69</f>
        <v>1.4788732394366197E-2</v>
      </c>
      <c r="D63" s="41">
        <v>32</v>
      </c>
      <c r="E63" s="42">
        <f>D63/D69</f>
        <v>3.1558185404339245E-2</v>
      </c>
      <c r="F63" s="41">
        <v>84</v>
      </c>
      <c r="G63" s="42">
        <f>F63/F69</f>
        <v>5.6206088992974239E-2</v>
      </c>
      <c r="H63" s="41">
        <v>43</v>
      </c>
      <c r="I63" s="42">
        <f>H63/H69</f>
        <v>3.5420098846787477E-2</v>
      </c>
      <c r="J63" s="41">
        <v>103</v>
      </c>
      <c r="K63" s="42">
        <v>6.7563135454247303E-2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1:43" s="7" customFormat="1" ht="12.75" customHeight="1">
      <c r="A64" s="43" t="s">
        <v>27</v>
      </c>
      <c r="B64" s="41">
        <v>13</v>
      </c>
      <c r="C64" s="42">
        <f>B64/B69</f>
        <v>9.1549295774647887E-3</v>
      </c>
      <c r="D64" s="41">
        <v>9</v>
      </c>
      <c r="E64" s="42">
        <f>D64/D69</f>
        <v>8.8757396449704127E-3</v>
      </c>
      <c r="F64" s="41">
        <v>11.5</v>
      </c>
      <c r="G64" s="42">
        <f>F64/F69</f>
        <v>7.6948812311809969E-3</v>
      </c>
      <c r="H64" s="41">
        <v>11</v>
      </c>
      <c r="I64" s="42">
        <f>H64/H69</f>
        <v>9.0609555189456337E-3</v>
      </c>
      <c r="J64" s="41">
        <v>153.5</v>
      </c>
      <c r="K64" s="42">
        <v>0.1006887504099705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1:53" s="7" customFormat="1" ht="13.2">
      <c r="A65" s="40" t="s">
        <v>32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1:53" s="7" customFormat="1" ht="13.2">
      <c r="A66" s="40" t="s">
        <v>31</v>
      </c>
      <c r="B66" s="41">
        <v>0</v>
      </c>
      <c r="C66" s="42">
        <f>B66/B69</f>
        <v>0</v>
      </c>
      <c r="D66" s="41">
        <v>0</v>
      </c>
      <c r="E66" s="42">
        <f>D66/D69</f>
        <v>0</v>
      </c>
      <c r="F66" s="41">
        <v>38</v>
      </c>
      <c r="G66" s="42">
        <f>F66/F69</f>
        <v>2.5426564068250251E-2</v>
      </c>
      <c r="H66" s="41">
        <v>10</v>
      </c>
      <c r="I66" s="42">
        <f>H66/H69</f>
        <v>8.2372322899505763E-3</v>
      </c>
      <c r="J66" s="41">
        <v>24</v>
      </c>
      <c r="K66" s="42">
        <v>1.5742866513611023E-2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1:53" s="7" customFormat="1" ht="13.2">
      <c r="A67" s="40" t="s">
        <v>24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2</v>
      </c>
      <c r="K67" s="42">
        <v>1.3119055428009185E-3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1:53" s="7" customFormat="1" ht="13.2">
      <c r="A68" s="40" t="s">
        <v>23</v>
      </c>
      <c r="B68" s="41">
        <v>1</v>
      </c>
      <c r="C68" s="42">
        <f>B68/B69</f>
        <v>7.0422535211267609E-4</v>
      </c>
      <c r="D68" s="41">
        <v>0</v>
      </c>
      <c r="E68" s="42">
        <f>D68/D69</f>
        <v>0</v>
      </c>
      <c r="F68" s="41">
        <v>0</v>
      </c>
      <c r="G68" s="42">
        <f>F68/F69</f>
        <v>0</v>
      </c>
      <c r="H68" s="41">
        <v>0</v>
      </c>
      <c r="I68" s="42">
        <f>H68/H69</f>
        <v>0</v>
      </c>
      <c r="J68" s="41">
        <v>1</v>
      </c>
      <c r="K68" s="42">
        <v>6.5595277140045925E-4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1:53" s="7" customFormat="1" ht="13.8" thickBot="1">
      <c r="A69" s="40" t="s">
        <v>28</v>
      </c>
      <c r="B69" s="58">
        <f t="shared" ref="B69:C69" si="2">SUM(B59:B68)</f>
        <v>1420</v>
      </c>
      <c r="C69" s="59">
        <f t="shared" si="2"/>
        <v>1</v>
      </c>
      <c r="D69" s="58">
        <f t="shared" ref="D69:I69" si="3">SUM(D59:D68)</f>
        <v>1014.0000000000001</v>
      </c>
      <c r="E69" s="59">
        <f t="shared" si="3"/>
        <v>1</v>
      </c>
      <c r="F69" s="58">
        <f t="shared" si="3"/>
        <v>1494.5</v>
      </c>
      <c r="G69" s="59">
        <f t="shared" si="3"/>
        <v>1</v>
      </c>
      <c r="H69" s="58">
        <f t="shared" si="3"/>
        <v>1214</v>
      </c>
      <c r="I69" s="59">
        <f t="shared" si="3"/>
        <v>0.99999999999999989</v>
      </c>
      <c r="J69" s="58">
        <v>1524.4999999999998</v>
      </c>
      <c r="K69" s="59"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1:53" s="7" customFormat="1" ht="13.2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</row>
    <row r="71" spans="1:53" s="7" customFormat="1" ht="13.2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</row>
    <row r="72" spans="1:53" s="7" customFormat="1" ht="13.2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</row>
    <row r="73" spans="1:53" s="7" customFormat="1" ht="13.2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</row>
    <row r="74" spans="1:53" s="7" customFormat="1" ht="13.2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</row>
    <row r="75" spans="1:53" s="7" customFormat="1" ht="13.2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</row>
    <row r="89" spans="1:48" ht="41.1" customHeight="1">
      <c r="A89" s="48"/>
      <c r="B89" s="78" t="s">
        <v>33</v>
      </c>
      <c r="C89" s="78"/>
      <c r="D89" s="78"/>
      <c r="E89" s="78"/>
      <c r="F89" s="78"/>
      <c r="G89" s="48"/>
      <c r="H89" s="49"/>
      <c r="I89" s="49"/>
    </row>
    <row r="90" spans="1:48" ht="12.6" thickBot="1"/>
    <row r="91" spans="1:48" s="7" customFormat="1" ht="13.8" thickBot="1">
      <c r="D91" s="50">
        <v>2019</v>
      </c>
      <c r="E91" s="50">
        <v>2020</v>
      </c>
      <c r="F91" s="50">
        <v>2021</v>
      </c>
      <c r="G91" s="50">
        <v>2022</v>
      </c>
      <c r="H91" s="50">
        <v>2023</v>
      </c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</row>
    <row r="92" spans="1:48" s="7" customFormat="1" ht="13.2">
      <c r="B92" s="40" t="s">
        <v>25</v>
      </c>
      <c r="C92" s="51"/>
      <c r="D92" s="74">
        <v>42</v>
      </c>
      <c r="E92" s="53">
        <v>18</v>
      </c>
      <c r="F92" s="53">
        <v>40</v>
      </c>
      <c r="G92" s="53">
        <v>35</v>
      </c>
      <c r="H92" s="53">
        <v>38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1:48" s="7" customFormat="1" ht="13.2">
      <c r="B93" s="40" t="s">
        <v>22</v>
      </c>
      <c r="C93" s="54"/>
      <c r="D93" s="52">
        <v>5</v>
      </c>
      <c r="E93" s="53">
        <v>2</v>
      </c>
      <c r="F93" s="53">
        <v>5</v>
      </c>
      <c r="G93" s="53">
        <v>3</v>
      </c>
      <c r="H93" s="53">
        <v>7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1:48" s="7" customFormat="1" ht="13.2">
      <c r="B94" s="40" t="s">
        <v>40</v>
      </c>
      <c r="C94" s="54"/>
      <c r="D94" s="52">
        <v>16</v>
      </c>
      <c r="E94" s="53">
        <v>9</v>
      </c>
      <c r="F94" s="53">
        <v>25</v>
      </c>
      <c r="G94" s="53">
        <v>10</v>
      </c>
      <c r="H94" s="53">
        <v>14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1:48" s="7" customFormat="1" ht="13.2">
      <c r="B95" s="40" t="s">
        <v>21</v>
      </c>
      <c r="C95" s="54"/>
      <c r="D95" s="52">
        <v>53</v>
      </c>
      <c r="E95" s="53">
        <v>11</v>
      </c>
      <c r="F95" s="53">
        <v>60</v>
      </c>
      <c r="G95" s="53">
        <v>43</v>
      </c>
      <c r="H95" s="53">
        <v>59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1:48" s="7" customFormat="1" ht="12.75" customHeight="1">
      <c r="B96" s="43" t="s">
        <v>27</v>
      </c>
      <c r="C96" s="54"/>
      <c r="D96" s="52">
        <v>76</v>
      </c>
      <c r="E96" s="53">
        <v>45</v>
      </c>
      <c r="F96" s="53">
        <v>116</v>
      </c>
      <c r="G96" s="53">
        <v>58</v>
      </c>
      <c r="H96" s="53">
        <v>33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2:63" s="7" customFormat="1" ht="15" customHeight="1">
      <c r="B97" s="40" t="s">
        <v>31</v>
      </c>
      <c r="C97" s="54"/>
      <c r="D97" s="52">
        <v>32</v>
      </c>
      <c r="E97" s="53">
        <v>24</v>
      </c>
      <c r="F97" s="53">
        <v>71</v>
      </c>
      <c r="G97" s="53">
        <v>43</v>
      </c>
      <c r="H97" s="53">
        <v>40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2:63" s="7" customFormat="1" ht="15" customHeight="1">
      <c r="B98" s="40" t="s">
        <v>24</v>
      </c>
      <c r="C98" s="54"/>
      <c r="D98" s="52">
        <v>18</v>
      </c>
      <c r="E98" s="53">
        <v>5</v>
      </c>
      <c r="F98" s="53">
        <v>10</v>
      </c>
      <c r="G98" s="53">
        <v>12</v>
      </c>
      <c r="H98" s="53">
        <v>11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2:63" s="7" customFormat="1" ht="13.8" thickBot="1">
      <c r="B99" s="40" t="s">
        <v>23</v>
      </c>
      <c r="C99" s="51"/>
      <c r="D99" s="55">
        <v>5</v>
      </c>
      <c r="E99" s="56">
        <v>0</v>
      </c>
      <c r="F99" s="56">
        <v>4</v>
      </c>
      <c r="G99" s="56">
        <v>5</v>
      </c>
      <c r="H99" s="56">
        <v>1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</row>
    <row r="102" spans="2:63" ht="18.75" customHeight="1">
      <c r="B102" s="78" t="s">
        <v>34</v>
      </c>
      <c r="C102" s="78"/>
      <c r="D102" s="78"/>
      <c r="E102" s="78"/>
      <c r="F102" s="78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  <row r="103" spans="2:63"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 ht="13.2">
      <c r="C104" s="77">
        <v>21.71</v>
      </c>
      <c r="D104" s="44" t="s">
        <v>35</v>
      </c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69">
        <v>28.3</v>
      </c>
      <c r="D105" s="44" t="s">
        <v>36</v>
      </c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</sheetData>
  <mergeCells count="15">
    <mergeCell ref="H57:I57"/>
    <mergeCell ref="J57:K57"/>
    <mergeCell ref="A2:I2"/>
    <mergeCell ref="A3:I3"/>
    <mergeCell ref="A10:I10"/>
    <mergeCell ref="A55:I55"/>
    <mergeCell ref="A11:G11"/>
    <mergeCell ref="I12:J12"/>
    <mergeCell ref="B12:D12"/>
    <mergeCell ref="E12:G12"/>
    <mergeCell ref="B102:F102"/>
    <mergeCell ref="B89:F89"/>
    <mergeCell ref="B57:C57"/>
    <mergeCell ref="F57:G57"/>
    <mergeCell ref="D57:E57"/>
  </mergeCells>
  <phoneticPr fontId="0" type="noConversion"/>
  <printOptions horizontalCentered="1"/>
  <pageMargins left="0.76" right="0.41" top="0.68" bottom="0.5" header="0.5" footer="0"/>
  <pageSetup orientation="portrait" horizontalDpi="4294967292" verticalDpi="4294967292" r:id="rId1"/>
  <headerFooter alignWithMargins="0"/>
  <rowBreaks count="1" manualBreakCount="1">
    <brk id="54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Capitol Complex</vt:lpstr>
      <vt:lpstr>29th Ave. &amp; Pinn. Peak Rd.</vt:lpstr>
      <vt:lpstr>'29th Ave. &amp; Pinn. Peak Rd.'!Print_Area</vt:lpstr>
      <vt:lpstr>'Capitol Complex'!Print_Area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2011-10-14T20:47:02Z</cp:lastPrinted>
  <dcterms:created xsi:type="dcterms:W3CDTF">2001-07-31T22:47:17Z</dcterms:created>
  <dcterms:modified xsi:type="dcterms:W3CDTF">2023-07-13T19:49:45Z</dcterms:modified>
</cp:coreProperties>
</file>