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17A1A6AA-AF05-4C13-BCED-E1CAFD387C6F}" xr6:coauthVersionLast="36" xr6:coauthVersionMax="36" xr10:uidLastSave="{00000000-0000-0000-0000-000000000000}"/>
  <bookViews>
    <workbookView xWindow="0" yWindow="0" windowWidth="12384" windowHeight="3444" xr2:uid="{00000000-000D-0000-FFFF-FFFF00000000}"/>
  </bookViews>
  <sheets>
    <sheet name="Capitol Complex" sheetId="1" r:id="rId1"/>
  </sheets>
  <definedNames>
    <definedName name="_xlnm.Print_Area" localSheetId="0">'Capitol Complex'!$A$1:$I$108</definedName>
  </definedNames>
  <calcPr calcId="191029"/>
</workbook>
</file>

<file path=xl/calcChain.xml><?xml version="1.0" encoding="utf-8"?>
<calcChain xmlns="http://schemas.openxmlformats.org/spreadsheetml/2006/main">
  <c r="G23" i="1" l="1"/>
  <c r="D23" i="1"/>
  <c r="H70" i="1" l="1"/>
  <c r="I60" i="1" s="1"/>
  <c r="D22" i="1"/>
  <c r="G22" i="1"/>
  <c r="F70" i="1"/>
  <c r="G69" i="1" s="1"/>
  <c r="G21" i="1"/>
  <c r="D21" i="1"/>
  <c r="D70" i="1"/>
  <c r="E64" i="1" s="1"/>
  <c r="G20" i="1"/>
  <c r="D20" i="1"/>
  <c r="B70" i="1"/>
  <c r="C61" i="1" s="1"/>
  <c r="G19" i="1"/>
  <c r="D19" i="1"/>
  <c r="G18" i="1"/>
  <c r="D18" i="1"/>
  <c r="G15" i="1"/>
  <c r="G16" i="1"/>
  <c r="G17" i="1"/>
  <c r="D15" i="1"/>
  <c r="D16" i="1"/>
  <c r="D17" i="1"/>
  <c r="I65" i="1" l="1"/>
  <c r="I67" i="1"/>
  <c r="I66" i="1"/>
  <c r="I64" i="1"/>
  <c r="I63" i="1"/>
  <c r="I62" i="1"/>
  <c r="I61" i="1"/>
  <c r="I69" i="1"/>
  <c r="I68" i="1"/>
  <c r="C67" i="1"/>
  <c r="E62" i="1"/>
  <c r="G63" i="1"/>
  <c r="G66" i="1"/>
  <c r="G67" i="1"/>
  <c r="G65" i="1"/>
  <c r="G60" i="1"/>
  <c r="G68" i="1"/>
  <c r="G62" i="1"/>
  <c r="G64" i="1"/>
  <c r="G61" i="1"/>
  <c r="C68" i="1"/>
  <c r="C64" i="1"/>
  <c r="C60" i="1"/>
  <c r="C63" i="1"/>
  <c r="C62" i="1"/>
  <c r="C69" i="1"/>
  <c r="C66" i="1"/>
  <c r="C65" i="1"/>
  <c r="E60" i="1"/>
  <c r="E61" i="1"/>
  <c r="E67" i="1"/>
  <c r="E69" i="1"/>
  <c r="E68" i="1"/>
  <c r="E66" i="1"/>
  <c r="E63" i="1"/>
  <c r="E65" i="1"/>
  <c r="I70" i="1" l="1"/>
  <c r="C70" i="1"/>
  <c r="G70" i="1"/>
  <c r="E70" i="1"/>
</calcChain>
</file>

<file path=xl/sharedStrings.xml><?xml version="1.0" encoding="utf-8"?>
<sst xmlns="http://schemas.openxmlformats.org/spreadsheetml/2006/main" count="65" uniqueCount="38">
  <si>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</si>
  <si>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</si>
  <si>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</si>
  <si>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</si>
  <si>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</si>
  <si>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</si>
  <si>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</si>
  <si>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</si>
  <si>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</si>
  <si>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</si>
  <si>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</si>
  <si>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</si>
  <si>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</si>
  <si>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</si>
  <si>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</si>
  <si>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</si>
  <si>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</si>
  <si>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</si>
  <si>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</si>
  <si>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</si>
  <si>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</si>
  <si>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</si>
  <si>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</si>
  <si>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</si>
  <si>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</si>
  <si>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</si>
  <si>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</si>
  <si>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Agriculture, Dept. of - Capitol Complex</t>
  </si>
  <si>
    <t>NO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</si>
  <si>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</si>
  <si>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</si>
  <si>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</si>
  <si>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</si>
  <si>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</si>
  <si>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</si>
  <si>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</si>
  <si>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</si>
  <si>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Bus/ 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</si>
</sst>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0">
    <font>
      <sz val="9"/>
      <name val="Geneva"/>
    </font>
    <font>
      <sz val="9"/>
      <name val="Geneva"/>
    </font>
    <font>
      <sz val="11"/>
      <name val="Times New Roman"/>
      <family val="1"/>
    </font>
    <font>
      <sz val="8"/>
      <name val="Geneva"/>
    </font>
    <font>
      <sz val="11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9" fontId="11" fillId="0" borderId="3" xfId="2" applyFont="1" applyBorder="1"/>
    <xf numFmtId="9" fontId="12" fillId="0" borderId="0" xfId="2" applyFont="1" applyBorder="1"/>
    <xf numFmtId="0" fontId="1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6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2" fontId="4" fillId="0" borderId="0" xfId="0" applyNumberFormat="1" applyFont="1"/>
    <xf numFmtId="2" fontId="16" fillId="0" borderId="0" xfId="0" applyNumberFormat="1" applyFont="1"/>
    <xf numFmtId="0" fontId="11" fillId="0" borderId="0" xfId="0" applyFont="1"/>
    <xf numFmtId="2" fontId="17" fillId="0" borderId="0" xfId="0" applyNumberFormat="1" applyFont="1"/>
    <xf numFmtId="0" fontId="17" fillId="0" borderId="0" xfId="0" applyFont="1"/>
    <xf numFmtId="2" fontId="6" fillId="0" borderId="0" xfId="0" applyNumberFormat="1" applyFont="1"/>
    <xf numFmtId="0" fontId="18" fillId="0" borderId="0" xfId="0" applyFont="1"/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3" fontId="19" fillId="0" borderId="16" xfId="1" applyNumberFormat="1" applyFont="1" applyFill="1" applyBorder="1"/>
    <xf numFmtId="164" fontId="10" fillId="0" borderId="17" xfId="2" applyNumberFormat="1" applyFont="1" applyBorder="1"/>
    <xf numFmtId="164" fontId="18" fillId="0" borderId="0" xfId="0" applyNumberFormat="1" applyFont="1" applyBorder="1"/>
    <xf numFmtId="0" fontId="10" fillId="0" borderId="10" xfId="0" applyFont="1" applyBorder="1"/>
    <xf numFmtId="3" fontId="19" fillId="0" borderId="11" xfId="1" applyNumberFormat="1" applyFont="1" applyFill="1" applyBorder="1"/>
    <xf numFmtId="164" fontId="10" fillId="0" borderId="18" xfId="2" applyNumberFormat="1" applyFont="1" applyBorder="1"/>
    <xf numFmtId="0" fontId="10" fillId="0" borderId="10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8" fillId="0" borderId="0" xfId="0" applyNumberFormat="1" applyFont="1" applyBorder="1"/>
    <xf numFmtId="0" fontId="1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9" xfId="2" applyNumberFormat="1" applyFont="1" applyBorder="1"/>
    <xf numFmtId="1" fontId="10" fillId="0" borderId="20" xfId="2" applyNumberFormat="1" applyFont="1" applyBorder="1" applyAlignment="1">
      <alignment horizontal="center"/>
    </xf>
    <xf numFmtId="1" fontId="10" fillId="0" borderId="21" xfId="2" applyNumberFormat="1" applyFont="1" applyBorder="1"/>
    <xf numFmtId="1" fontId="10" fillId="0" borderId="22" xfId="2" applyNumberFormat="1" applyFont="1" applyBorder="1" applyAlignment="1">
      <alignment horizontal="center"/>
    </xf>
    <xf numFmtId="1" fontId="10" fillId="0" borderId="9" xfId="2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3" fontId="10" fillId="0" borderId="23" xfId="0" applyNumberFormat="1" applyFont="1" applyBorder="1"/>
    <xf numFmtId="164" fontId="10" fillId="0" borderId="24" xfId="2" applyNumberFormat="1" applyFont="1" applyBorder="1"/>
    <xf numFmtId="164" fontId="2" fillId="0" borderId="0" xfId="2" applyNumberFormat="1" applyFont="1" applyAlignment="1">
      <alignment horizontal="center"/>
    </xf>
    <xf numFmtId="0" fontId="15" fillId="0" borderId="0" xfId="0" applyFont="1"/>
    <xf numFmtId="164" fontId="11" fillId="0" borderId="28" xfId="2" applyNumberFormat="1" applyFont="1" applyBorder="1" applyAlignment="1">
      <alignment horizontal="center"/>
    </xf>
    <xf numFmtId="164" fontId="11" fillId="0" borderId="29" xfId="2" applyNumberFormat="1" applyFont="1" applyBorder="1" applyAlignment="1">
      <alignment horizontal="center"/>
    </xf>
    <xf numFmtId="164" fontId="11" fillId="0" borderId="30" xfId="2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164" fontId="2" fillId="0" borderId="30" xfId="2" applyNumberFormat="1" applyFont="1" applyBorder="1" applyAlignment="1">
      <alignment horizontal="center"/>
    </xf>
    <xf numFmtId="10" fontId="11" fillId="0" borderId="0" xfId="2" applyNumberFormat="1" applyFont="1" applyAlignment="1">
      <alignment horizontal="center"/>
    </xf>
    <xf numFmtId="0" fontId="1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5" fillId="0" borderId="27" xfId="0" applyFont="1" applyBorder="1"/>
    <xf numFmtId="0" fontId="15" fillId="0" borderId="26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8367375719826065"/>
          <c:y val="3.71621621621621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523908382341464E-2"/>
          <c:y val="0.16554054054054054"/>
          <c:w val="0.87755247786537693"/>
          <c:h val="0.63175675675675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'Capitol Complex'!$B$58:$C$58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Complex'!$C$61:$C$69</c:f>
              <c:numCache>
                <c:formatCode>0.0%</c:formatCode>
                <c:ptCount val="9"/>
                <c:pt idx="0">
                  <c:v>2.2653198653198654E-2</c:v>
                </c:pt>
                <c:pt idx="1">
                  <c:v>1.7508417508417508E-2</c:v>
                </c:pt>
                <c:pt idx="2">
                  <c:v>6.32996632996633E-2</c:v>
                </c:pt>
                <c:pt idx="3">
                  <c:v>0.10909090909090909</c:v>
                </c:pt>
                <c:pt idx="4">
                  <c:v>3.164983164983165E-2</c:v>
                </c:pt>
                <c:pt idx="5">
                  <c:v>1.6161616161616162E-2</c:v>
                </c:pt>
                <c:pt idx="6">
                  <c:v>4.30976430976431E-2</c:v>
                </c:pt>
                <c:pt idx="7">
                  <c:v>0</c:v>
                </c:pt>
                <c:pt idx="8">
                  <c:v>1.0774410774410775E-2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D3-47C9-AA62-489403E7F139}"/>
            </c:ext>
          </c:extLst>
        </c:ser>
        <c:ser>
          <c:idx val="0"/>
          <c:order val="1"/>
          <c:tx>
            <c:strRef>
              <c:f>'Capitol Complex'!$D$58:$E$58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Complex'!$E$61:$E$69</c:f>
              <c:numCache>
                <c:formatCode>0.0%</c:formatCode>
                <c:ptCount val="9"/>
                <c:pt idx="0">
                  <c:v>3.4130865829477851E-2</c:v>
                </c:pt>
                <c:pt idx="1">
                  <c:v>1.4540647719762059E-2</c:v>
                </c:pt>
                <c:pt idx="2">
                  <c:v>6.6093853271645728E-2</c:v>
                </c:pt>
                <c:pt idx="3">
                  <c:v>7.5346992729676127E-2</c:v>
                </c:pt>
                <c:pt idx="4">
                  <c:v>3.1064111037673491E-2</c:v>
                </c:pt>
                <c:pt idx="5">
                  <c:v>1.4540647719762059E-2</c:v>
                </c:pt>
                <c:pt idx="6">
                  <c:v>4.4943820224719093E-2</c:v>
                </c:pt>
                <c:pt idx="7">
                  <c:v>1.3218770654329145E-3</c:v>
                </c:pt>
                <c:pt idx="8">
                  <c:v>1.5862524785194974E-2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D3-47C9-AA62-489403E7F139}"/>
            </c:ext>
          </c:extLst>
        </c:ser>
        <c:ser>
          <c:idx val="2"/>
          <c:order val="2"/>
          <c:tx>
            <c:strRef>
              <c:f>'Capitol Complex'!$F$58:$G$58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Complex'!$G$61:$G$69</c:f>
              <c:numCache>
                <c:formatCode>0.0%</c:formatCode>
                <c:ptCount val="9"/>
                <c:pt idx="0">
                  <c:v>2.4023668639053253E-2</c:v>
                </c:pt>
                <c:pt idx="1">
                  <c:v>0</c:v>
                </c:pt>
                <c:pt idx="2">
                  <c:v>3.9447731755424065E-3</c:v>
                </c:pt>
                <c:pt idx="3">
                  <c:v>6.1143984220907298E-2</c:v>
                </c:pt>
                <c:pt idx="4">
                  <c:v>2.7613412228796843E-2</c:v>
                </c:pt>
                <c:pt idx="5">
                  <c:v>0</c:v>
                </c:pt>
                <c:pt idx="6">
                  <c:v>0.21499013806706113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D3-47C9-AA62-489403E7F139}"/>
            </c:ext>
          </c:extLst>
        </c:ser>
        <c:ser>
          <c:idx val="3"/>
          <c:order val="3"/>
          <c:tx>
            <c:strRef>
              <c:f>'Capitol Complex'!$H$58:$I$58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Complex'!$I$61:$I$69</c:f>
              <c:numCache>
                <c:formatCode>0.0%</c:formatCode>
                <c:ptCount val="9"/>
                <c:pt idx="0">
                  <c:v>2.99079754601227E-2</c:v>
                </c:pt>
                <c:pt idx="1">
                  <c:v>7.6687116564417178E-3</c:v>
                </c:pt>
                <c:pt idx="2">
                  <c:v>9.202453987730062E-3</c:v>
                </c:pt>
                <c:pt idx="3">
                  <c:v>1.9938650306748466E-2</c:v>
                </c:pt>
                <c:pt idx="4">
                  <c:v>3.6809815950920248E-2</c:v>
                </c:pt>
                <c:pt idx="5">
                  <c:v>0</c:v>
                </c:pt>
                <c:pt idx="6">
                  <c:v>0.1334355828220859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D3-47C9-AA62-489403E7F139}"/>
            </c:ext>
          </c:extLst>
        </c:ser>
        <c:ser>
          <c:idx val="4"/>
          <c:order val="4"/>
          <c:tx>
            <c:v>2023</c:v>
          </c:tx>
          <c:invertIfNegative val="0"/>
          <c:val>
            <c:numRef>
              <c:f>'Capitol Complex'!$K$61:$K$69</c:f>
              <c:numCache>
                <c:formatCode>0.0%</c:formatCode>
                <c:ptCount val="9"/>
                <c:pt idx="0">
                  <c:v>2.498381877022654E-2</c:v>
                </c:pt>
                <c:pt idx="1">
                  <c:v>0</c:v>
                </c:pt>
                <c:pt idx="2">
                  <c:v>3.3980582524271843E-2</c:v>
                </c:pt>
                <c:pt idx="3">
                  <c:v>7.1197411003236247E-2</c:v>
                </c:pt>
                <c:pt idx="4">
                  <c:v>3.2362459546925564E-2</c:v>
                </c:pt>
                <c:pt idx="5">
                  <c:v>8.0906148867313909E-3</c:v>
                </c:pt>
                <c:pt idx="6">
                  <c:v>0.16666666666666666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E9-434C-B4FB-F6A5CED7B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166768"/>
        <c:axId val="461165592"/>
      </c:barChart>
      <c:catAx>
        <c:axId val="46116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1165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1165592"/>
        <c:scaling>
          <c:orientation val="minMax"/>
          <c:max val="0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1166768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468131782034708"/>
          <c:y val="0.94369369369369371"/>
          <c:w val="0.54692561138531992"/>
          <c:h val="5.63063962799042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5862123396508363"/>
          <c:w val="0.86080740042532411"/>
          <c:h val="0.4870699906342407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5-4513-B6FA-C01FE31A3BAD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Complex'!$C$14:$C$23</c:f>
              <c:numCache>
                <c:formatCode>0.0%</c:formatCode>
                <c:ptCount val="10"/>
                <c:pt idx="0">
                  <c:v>0.67930000000000001</c:v>
                </c:pt>
                <c:pt idx="1">
                  <c:v>0.67969999999999997</c:v>
                </c:pt>
                <c:pt idx="2">
                  <c:v>0.67330000000000001</c:v>
                </c:pt>
                <c:pt idx="3">
                  <c:v>0.71699999999999997</c:v>
                </c:pt>
                <c:pt idx="4">
                  <c:v>0.69599999999999995</c:v>
                </c:pt>
                <c:pt idx="5">
                  <c:v>0.68579999999999997</c:v>
                </c:pt>
                <c:pt idx="6">
                  <c:v>0.70220000000000005</c:v>
                </c:pt>
                <c:pt idx="7">
                  <c:v>0.66830000000000001</c:v>
                </c:pt>
                <c:pt idx="8">
                  <c:v>0.76300000000000001</c:v>
                </c:pt>
                <c:pt idx="9">
                  <c:v>0.66269999999999996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5-4513-B6FA-C01FE31A3BAD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65-4513-B6FA-C01FE31A3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1156968"/>
        <c:axId val="461165984"/>
      </c:lineChart>
      <c:catAx>
        <c:axId val="461156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116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116598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115696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9655368186272855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250106811958057"/>
          <c:w val="0.85714439021074829"/>
          <c:h val="0.4875019836506496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D4-4A76-AD7A-02FB7463069B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Complex'!$F$14:$F$23</c:f>
              <c:numCache>
                <c:formatCode>0.0%</c:formatCode>
                <c:ptCount val="10"/>
                <c:pt idx="0">
                  <c:v>0.61680000000000001</c:v>
                </c:pt>
                <c:pt idx="1">
                  <c:v>0.63439999999999996</c:v>
                </c:pt>
                <c:pt idx="2">
                  <c:v>0.64929999999999999</c:v>
                </c:pt>
                <c:pt idx="3">
                  <c:v>0.71</c:v>
                </c:pt>
                <c:pt idx="4">
                  <c:v>0.66900000000000004</c:v>
                </c:pt>
                <c:pt idx="5">
                  <c:v>0.67349999999999999</c:v>
                </c:pt>
                <c:pt idx="6">
                  <c:v>0.69330000000000003</c:v>
                </c:pt>
                <c:pt idx="7">
                  <c:v>0.67079999999999995</c:v>
                </c:pt>
                <c:pt idx="8">
                  <c:v>0.7802</c:v>
                </c:pt>
                <c:pt idx="9">
                  <c:v>0.66685000000000005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D4-4A76-AD7A-02FB7463069B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D4-4A76-AD7A-02FB74630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1157360"/>
        <c:axId val="461162456"/>
      </c:lineChart>
      <c:catAx>
        <c:axId val="46115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1162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116245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115736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9000034995625546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70</xdr:row>
      <xdr:rowOff>152400</xdr:rowOff>
    </xdr:from>
    <xdr:to>
      <xdr:col>8</xdr:col>
      <xdr:colOff>38100</xdr:colOff>
      <xdr:row>89</xdr:row>
      <xdr:rowOff>19050</xdr:rowOff>
    </xdr:to>
    <xdr:graphicFrame macro="">
      <xdr:nvGraphicFramePr>
        <xdr:cNvPr id="1642" name="Chart 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23</xdr:row>
      <xdr:rowOff>133350</xdr:rowOff>
    </xdr:from>
    <xdr:to>
      <xdr:col>6</xdr:col>
      <xdr:colOff>542925</xdr:colOff>
      <xdr:row>38</xdr:row>
      <xdr:rowOff>66675</xdr:rowOff>
    </xdr:to>
    <xdr:graphicFrame macro="">
      <xdr:nvGraphicFramePr>
        <xdr:cNvPr id="1643" name="Chart 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38</xdr:row>
      <xdr:rowOff>142875</xdr:rowOff>
    </xdr:from>
    <xdr:to>
      <xdr:col>6</xdr:col>
      <xdr:colOff>504825</xdr:colOff>
      <xdr:row>53</xdr:row>
      <xdr:rowOff>142875</xdr:rowOff>
    </xdr:to>
    <xdr:graphicFrame macro="">
      <xdr:nvGraphicFramePr>
        <xdr:cNvPr id="1644" name="Chart 1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119</xdr:row>
      <xdr:rowOff>114300</xdr:rowOff>
    </xdr:from>
    <xdr:to>
      <xdr:col>0</xdr:col>
      <xdr:colOff>770255</xdr:colOff>
      <xdr:row>121</xdr:row>
      <xdr:rowOff>0</xdr:rowOff>
    </xdr:to>
    <xdr:sp macro="" textlink="">
      <xdr:nvSpPr>
        <xdr:cNvPr id="1645" name="Text Box 27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695325" y="20269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9526</xdr:colOff>
      <xdr:row>24</xdr:row>
      <xdr:rowOff>123825</xdr:rowOff>
    </xdr:from>
    <xdr:to>
      <xdr:col>8</xdr:col>
      <xdr:colOff>552451</xdr:colOff>
      <xdr:row>28</xdr:row>
      <xdr:rowOff>76200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/>
        </xdr:cNvSpPr>
      </xdr:nvSpPr>
      <xdr:spPr bwMode="auto">
        <a:xfrm>
          <a:off x="5495926" y="4705350"/>
          <a:ext cx="1409700" cy="561975"/>
        </a:xfrm>
        <a:prstGeom prst="borderCallout1">
          <a:avLst>
            <a:gd name="adj1" fmla="val 12194"/>
            <a:gd name="adj2" fmla="val -8931"/>
            <a:gd name="adj3" fmla="val 9604"/>
            <a:gd name="adj4" fmla="val -15589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676275</xdr:colOff>
      <xdr:row>39</xdr:row>
      <xdr:rowOff>123825</xdr:rowOff>
    </xdr:from>
    <xdr:to>
      <xdr:col>8</xdr:col>
      <xdr:colOff>581025</xdr:colOff>
      <xdr:row>42</xdr:row>
      <xdr:rowOff>19050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/>
        </xdr:cNvSpPr>
      </xdr:nvSpPr>
      <xdr:spPr bwMode="auto">
        <a:xfrm>
          <a:off x="5400675" y="6991350"/>
          <a:ext cx="1533525" cy="352425"/>
        </a:xfrm>
        <a:prstGeom prst="borderCallout1">
          <a:avLst>
            <a:gd name="adj1" fmla="val 18519"/>
            <a:gd name="adj2" fmla="val -8694"/>
            <a:gd name="adj3" fmla="val 13472"/>
            <a:gd name="adj4" fmla="val -11018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91</xdr:row>
      <xdr:rowOff>0</xdr:rowOff>
    </xdr:from>
    <xdr:to>
      <xdr:col>4</xdr:col>
      <xdr:colOff>516890</xdr:colOff>
      <xdr:row>91</xdr:row>
      <xdr:rowOff>190500</xdr:rowOff>
    </xdr:to>
    <xdr:sp macro="" textlink="">
      <xdr:nvSpPr>
        <xdr:cNvPr id="1648" name="Text Box 54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3648075" y="1508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123825</xdr:colOff>
      <xdr:row>88</xdr:row>
      <xdr:rowOff>28575</xdr:rowOff>
    </xdr:from>
    <xdr:ext cx="1445763" cy="159873"/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123825" y="1446847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91</xdr:row>
      <xdr:rowOff>0</xdr:rowOff>
    </xdr:from>
    <xdr:to>
      <xdr:col>4</xdr:col>
      <xdr:colOff>516890</xdr:colOff>
      <xdr:row>91</xdr:row>
      <xdr:rowOff>190500</xdr:rowOff>
    </xdr:to>
    <xdr:sp macro="" textlink="">
      <xdr:nvSpPr>
        <xdr:cNvPr id="1650" name="Text Box 68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3648075" y="1508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770255</xdr:colOff>
      <xdr:row>104</xdr:row>
      <xdr:rowOff>190500</xdr:rowOff>
    </xdr:to>
    <xdr:sp macro="" textlink="">
      <xdr:nvSpPr>
        <xdr:cNvPr id="1651" name="Text Box 69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770255</xdr:colOff>
      <xdr:row>104</xdr:row>
      <xdr:rowOff>190500</xdr:rowOff>
    </xdr:to>
    <xdr:sp macro="" textlink="">
      <xdr:nvSpPr>
        <xdr:cNvPr id="1652" name="Text Box 70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770255</xdr:colOff>
      <xdr:row>104</xdr:row>
      <xdr:rowOff>190500</xdr:rowOff>
    </xdr:to>
    <xdr:sp macro="" textlink="">
      <xdr:nvSpPr>
        <xdr:cNvPr id="1653" name="Text Box 7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770255</xdr:colOff>
      <xdr:row>104</xdr:row>
      <xdr:rowOff>190500</xdr:rowOff>
    </xdr:to>
    <xdr:sp macro="" textlink="">
      <xdr:nvSpPr>
        <xdr:cNvPr id="1654" name="Text Box 72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770255</xdr:colOff>
      <xdr:row>104</xdr:row>
      <xdr:rowOff>190500</xdr:rowOff>
    </xdr:to>
    <xdr:sp macro="" textlink="">
      <xdr:nvSpPr>
        <xdr:cNvPr id="1655" name="Text Box 7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770255</xdr:colOff>
      <xdr:row>104</xdr:row>
      <xdr:rowOff>190500</xdr:rowOff>
    </xdr:to>
    <xdr:sp macro="" textlink="">
      <xdr:nvSpPr>
        <xdr:cNvPr id="1656" name="Text Box 7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770255</xdr:colOff>
      <xdr:row>104</xdr:row>
      <xdr:rowOff>190500</xdr:rowOff>
    </xdr:to>
    <xdr:sp macro="" textlink="">
      <xdr:nvSpPr>
        <xdr:cNvPr id="1657" name="Text Box 7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516890</xdr:colOff>
      <xdr:row>104</xdr:row>
      <xdr:rowOff>190500</xdr:rowOff>
    </xdr:to>
    <xdr:sp macro="" textlink="">
      <xdr:nvSpPr>
        <xdr:cNvPr id="1658" name="Text Box 76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364807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516890</xdr:colOff>
      <xdr:row>104</xdr:row>
      <xdr:rowOff>190500</xdr:rowOff>
    </xdr:to>
    <xdr:sp macro="" textlink="">
      <xdr:nvSpPr>
        <xdr:cNvPr id="1659" name="Text Box 77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364807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0.94555</cdr:x>
      <cdr:y>0.52754</cdr:y>
    </cdr:from>
    <cdr:to>
      <cdr:x>0.98266</cdr:x>
      <cdr:y>0.65678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07950" y="1490763"/>
          <a:ext cx="208190" cy="363579"/>
        </a:xfrm>
        <a:prstGeom xmlns:a="http://schemas.openxmlformats.org/drawingml/2006/main" prst="upArrow">
          <a:avLst>
            <a:gd name="adj1" fmla="val 50000"/>
            <a:gd name="adj2" fmla="val 4366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0.95625</cdr:x>
      <cdr:y>0.27054</cdr:y>
    </cdr:from>
    <cdr:to>
      <cdr:x>0.99086</cdr:x>
      <cdr:y>0.49545</cdr:y>
    </cdr:to>
    <cdr:sp macro="" textlink="">
      <cdr:nvSpPr>
        <cdr:cNvPr id="2063" name="AutoShape 1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5424" y="603591"/>
          <a:ext cx="180301" cy="499157"/>
        </a:xfrm>
        <a:prstGeom xmlns:a="http://schemas.openxmlformats.org/drawingml/2006/main" prst="downArrow">
          <a:avLst>
            <a:gd name="adj1" fmla="val 50000"/>
            <a:gd name="adj2" fmla="val 6921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0.95625</cdr:x>
      <cdr:y>0.27787</cdr:y>
    </cdr:from>
    <cdr:to>
      <cdr:x>0.99086</cdr:x>
      <cdr:y>0.49233</cdr:y>
    </cdr:to>
    <cdr:sp macro="" textlink="">
      <cdr:nvSpPr>
        <cdr:cNvPr id="8200" name="AutoShape 103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5424" y="641024"/>
          <a:ext cx="180301" cy="492311"/>
        </a:xfrm>
        <a:prstGeom xmlns:a="http://schemas.openxmlformats.org/drawingml/2006/main" prst="downArrow">
          <a:avLst>
            <a:gd name="adj1" fmla="val 50000"/>
            <a:gd name="adj2" fmla="val 6826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108"/>
  <sheetViews>
    <sheetView showGridLines="0" tabSelected="1" zoomScaleNormal="100" zoomScaleSheetLayoutView="100" workbookViewId="0">
      <selection activeCell="C109" sqref="C109"/>
    </sheetView>
  </sheetViews>
  <sheetFormatPr defaultColWidth="11.375" defaultRowHeight="12"/>
  <cols>
    <col min="1" max="1" width="13.375" style="3" customWidth="1"/>
    <col min="2" max="2" width="11.75" style="3" customWidth="1"/>
    <col min="3" max="7" width="11.375" style="3" customWidth="1"/>
    <col min="8" max="8" width="13" style="3" customWidth="1"/>
    <col min="9" max="9" width="11.375" style="3" customWidth="1"/>
    <col min="10" max="11" width="11.375" style="4" customWidth="1"/>
    <col min="12" max="38" width="5.125" style="4" customWidth="1"/>
    <col min="39" max="49" width="5.125" style="3" customWidth="1"/>
    <col min="50" max="16384" width="11.375" style="3"/>
  </cols>
  <sheetData>
    <row r="1" spans="1:37" ht="15" customHeight="1"/>
    <row r="2" spans="1:37" ht="22.8">
      <c r="A2" s="72" t="s">
        <v>27</v>
      </c>
      <c r="B2" s="72"/>
      <c r="C2" s="72"/>
      <c r="D2" s="72"/>
      <c r="E2" s="72"/>
      <c r="F2" s="72"/>
      <c r="G2" s="72"/>
      <c r="H2" s="73"/>
      <c r="I2" s="73"/>
      <c r="J2" s="5"/>
    </row>
    <row r="3" spans="1:37" ht="15.75" customHeight="1">
      <c r="A3" s="74" t="s">
        <v>20</v>
      </c>
      <c r="B3" s="74"/>
      <c r="C3" s="74"/>
      <c r="D3" s="74"/>
      <c r="E3" s="74"/>
      <c r="F3" s="74"/>
      <c r="G3" s="74"/>
      <c r="H3" s="73"/>
      <c r="I3" s="73"/>
      <c r="J3" s="5"/>
    </row>
    <row r="4" spans="1:37" ht="6.75" customHeight="1">
      <c r="F4" s="6"/>
    </row>
    <row r="5" spans="1:37" ht="13.8" thickBot="1">
      <c r="F5" s="6"/>
    </row>
    <row r="6" spans="1:37" s="1" customFormat="1" ht="14.4" thickBot="1">
      <c r="A6" s="7" t="s">
        <v>14</v>
      </c>
      <c r="B6" s="8">
        <v>2013</v>
      </c>
      <c r="C6" s="8" t="s">
        <v>36</v>
      </c>
      <c r="D6" s="8">
        <v>2016</v>
      </c>
      <c r="E6" s="8">
        <v>2017</v>
      </c>
      <c r="F6" s="8">
        <v>2018</v>
      </c>
      <c r="G6" s="8">
        <v>2019</v>
      </c>
      <c r="H6" s="8">
        <v>2020</v>
      </c>
      <c r="I6" s="8">
        <v>2021</v>
      </c>
      <c r="J6" s="8">
        <v>2022</v>
      </c>
      <c r="K6" s="7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7" s="1" customFormat="1" ht="13.8">
      <c r="A7" s="9" t="s">
        <v>15</v>
      </c>
      <c r="B7" s="10">
        <v>0.9</v>
      </c>
      <c r="C7" s="10">
        <v>0.99</v>
      </c>
      <c r="D7" s="10">
        <v>0.89</v>
      </c>
      <c r="E7" s="10">
        <v>0.99299999999999999</v>
      </c>
      <c r="F7" s="10">
        <v>0.97</v>
      </c>
      <c r="G7" s="10">
        <v>0.8639</v>
      </c>
      <c r="H7" s="10">
        <v>0.92</v>
      </c>
      <c r="I7" s="10">
        <v>0.82</v>
      </c>
      <c r="J7" s="10">
        <v>0.91779999999999995</v>
      </c>
      <c r="K7" s="11">
        <v>0.86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7" ht="15" customHeight="1">
      <c r="D8" s="12" t="s">
        <v>35</v>
      </c>
    </row>
    <row r="9" spans="1:37" ht="15" customHeight="1"/>
    <row r="10" spans="1:37" ht="17.399999999999999">
      <c r="A10" s="75" t="s">
        <v>26</v>
      </c>
      <c r="B10" s="75"/>
      <c r="C10" s="75"/>
      <c r="D10" s="75"/>
      <c r="E10" s="75"/>
      <c r="F10" s="75"/>
      <c r="G10" s="75"/>
      <c r="H10" s="76"/>
      <c r="I10" s="76"/>
    </row>
    <row r="11" spans="1:37" ht="12" customHeight="1" thickBot="1">
      <c r="A11" s="78"/>
      <c r="B11" s="78"/>
      <c r="C11" s="78"/>
      <c r="D11" s="78"/>
      <c r="E11" s="78"/>
      <c r="F11" s="78"/>
      <c r="G11" s="78"/>
      <c r="H11" s="13"/>
    </row>
    <row r="12" spans="1:37" s="1" customFormat="1" ht="14.4" thickBot="1">
      <c r="B12" s="82" t="s">
        <v>10</v>
      </c>
      <c r="C12" s="83"/>
      <c r="D12" s="84"/>
      <c r="E12" s="82" t="s">
        <v>13</v>
      </c>
      <c r="F12" s="85"/>
      <c r="G12" s="86"/>
      <c r="H12" s="14" t="s">
        <v>22</v>
      </c>
      <c r="I12" s="81" t="s">
        <v>25</v>
      </c>
      <c r="J12" s="7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s="1" customFormat="1" ht="14.4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s="1" customFormat="1" ht="13.8">
      <c r="A14" s="22">
        <v>2013</v>
      </c>
      <c r="B14" s="23">
        <v>0.6</v>
      </c>
      <c r="C14" s="24">
        <v>0.67930000000000001</v>
      </c>
      <c r="D14" s="25">
        <v>-4.485376827896518E-2</v>
      </c>
      <c r="E14" s="23">
        <v>0.6</v>
      </c>
      <c r="F14" s="24">
        <v>0.61680000000000001</v>
      </c>
      <c r="G14" s="25">
        <v>-0.13028764805414556</v>
      </c>
      <c r="H14" s="64" t="s">
        <v>28</v>
      </c>
      <c r="I14" s="59">
        <v>0.70809999999999995</v>
      </c>
      <c r="J14" s="59">
        <v>0.67410000000000003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s="1" customFormat="1" ht="13.8">
      <c r="A15" s="22">
        <v>2015</v>
      </c>
      <c r="B15" s="23">
        <v>0.6</v>
      </c>
      <c r="C15" s="24">
        <v>0.67969999999999997</v>
      </c>
      <c r="D15" s="25">
        <f t="shared" ref="D15:D19" si="0">(C15-C14)/C14</f>
        <v>5.8884145443832757E-4</v>
      </c>
      <c r="E15" s="23">
        <v>0.6</v>
      </c>
      <c r="F15" s="24">
        <v>0.63439999999999996</v>
      </c>
      <c r="G15" s="25">
        <f t="shared" ref="G15:G19" si="1">(F15-F14)/F14</f>
        <v>2.8534370946822225E-2</v>
      </c>
      <c r="H15" s="64" t="s">
        <v>28</v>
      </c>
      <c r="I15" s="59">
        <v>0.70830000000000004</v>
      </c>
      <c r="J15" s="59">
        <v>0.66800000000000004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s="28" customFormat="1" ht="13.8">
      <c r="A16" s="22">
        <v>2016</v>
      </c>
      <c r="B16" s="23">
        <v>0.6</v>
      </c>
      <c r="C16" s="24">
        <v>0.67330000000000001</v>
      </c>
      <c r="D16" s="25">
        <f t="shared" si="0"/>
        <v>-9.4159187877004002E-3</v>
      </c>
      <c r="E16" s="23">
        <v>0.6</v>
      </c>
      <c r="F16" s="24">
        <v>0.64929999999999999</v>
      </c>
      <c r="G16" s="25">
        <f t="shared" si="1"/>
        <v>2.3486759142496889E-2</v>
      </c>
      <c r="H16" s="64" t="s">
        <v>28</v>
      </c>
      <c r="I16" s="59">
        <v>0.71579999999999999</v>
      </c>
      <c r="J16" s="59">
        <v>0.67889999999999995</v>
      </c>
      <c r="K16" s="21"/>
      <c r="L16" s="21"/>
      <c r="M16" s="21"/>
      <c r="N16" s="21"/>
      <c r="O16" s="21"/>
      <c r="P16" s="21"/>
      <c r="Q16" s="21"/>
      <c r="R16" s="21"/>
      <c r="S16" s="27"/>
      <c r="T16" s="21"/>
      <c r="U16" s="21"/>
      <c r="V16" s="21"/>
      <c r="W16" s="27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8" s="1" customFormat="1" ht="13.8">
      <c r="A17" s="22">
        <v>2017</v>
      </c>
      <c r="B17" s="23">
        <v>0.6</v>
      </c>
      <c r="C17" s="24">
        <v>0.71699999999999997</v>
      </c>
      <c r="D17" s="25">
        <f t="shared" si="0"/>
        <v>6.4904203178375114E-2</v>
      </c>
      <c r="E17" s="23">
        <v>0.6</v>
      </c>
      <c r="F17" s="24">
        <v>0.71</v>
      </c>
      <c r="G17" s="25">
        <f t="shared" si="1"/>
        <v>9.3485291852764482E-2</v>
      </c>
      <c r="H17" s="64" t="s">
        <v>28</v>
      </c>
      <c r="I17" s="59">
        <v>0.75170000000000003</v>
      </c>
      <c r="J17" s="59">
        <v>0.71889999999999998</v>
      </c>
      <c r="K17" s="2"/>
      <c r="L17" s="2"/>
      <c r="M17" s="2"/>
      <c r="N17" s="2"/>
      <c r="O17" s="2"/>
      <c r="P17" s="2"/>
      <c r="Q17" s="2"/>
      <c r="R17" s="2"/>
      <c r="S17" s="26"/>
      <c r="T17" s="21"/>
      <c r="U17" s="2"/>
      <c r="V17" s="2"/>
      <c r="W17" s="26"/>
      <c r="X17" s="2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8" ht="13.8">
      <c r="A18" s="22">
        <v>2018</v>
      </c>
      <c r="B18" s="23">
        <v>0.6</v>
      </c>
      <c r="C18" s="24">
        <v>0.69599999999999995</v>
      </c>
      <c r="D18" s="25">
        <f t="shared" si="0"/>
        <v>-2.9288702928870321E-2</v>
      </c>
      <c r="E18" s="23">
        <v>0.6</v>
      </c>
      <c r="F18" s="24">
        <v>0.66900000000000004</v>
      </c>
      <c r="G18" s="25">
        <f t="shared" si="1"/>
        <v>-5.7746478873239332E-2</v>
      </c>
      <c r="H18" s="64" t="s">
        <v>28</v>
      </c>
      <c r="I18" s="59">
        <v>0.75929999999999997</v>
      </c>
      <c r="J18" s="59">
        <v>0.71540000000000004</v>
      </c>
      <c r="T18" s="29"/>
      <c r="U18" s="30"/>
      <c r="X18" s="29"/>
      <c r="Y18" s="30"/>
    </row>
    <row r="19" spans="1:38" s="60" customFormat="1" ht="13.8">
      <c r="A19" s="22">
        <v>2019</v>
      </c>
      <c r="B19" s="23">
        <v>0.6</v>
      </c>
      <c r="C19" s="24">
        <v>0.68579999999999997</v>
      </c>
      <c r="D19" s="25">
        <f t="shared" si="0"/>
        <v>-1.4655172413793086E-2</v>
      </c>
      <c r="E19" s="23">
        <v>0.6</v>
      </c>
      <c r="F19" s="24">
        <v>0.67349999999999999</v>
      </c>
      <c r="G19" s="25">
        <f t="shared" si="1"/>
        <v>6.7264573991030613E-3</v>
      </c>
      <c r="H19" s="64" t="s">
        <v>28</v>
      </c>
      <c r="I19" s="59">
        <v>0.73650000000000004</v>
      </c>
      <c r="J19" s="59">
        <v>0.69230000000000003</v>
      </c>
      <c r="K19" s="30"/>
      <c r="L19" s="30"/>
      <c r="M19" s="30"/>
      <c r="N19" s="30"/>
      <c r="O19" s="30"/>
      <c r="P19" s="30"/>
      <c r="Q19" s="30"/>
      <c r="R19" s="30"/>
      <c r="S19" s="30"/>
      <c r="T19" s="29"/>
      <c r="U19" s="30"/>
      <c r="V19" s="30"/>
      <c r="W19" s="30"/>
      <c r="X19" s="29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</row>
    <row r="20" spans="1:38" s="60" customFormat="1" ht="13.8">
      <c r="A20" s="22">
        <v>2020</v>
      </c>
      <c r="B20" s="23">
        <v>0.6</v>
      </c>
      <c r="C20" s="24">
        <v>0.70220000000000005</v>
      </c>
      <c r="D20" s="25">
        <f>(C20-C19)/C19</f>
        <v>2.3913677456984663E-2</v>
      </c>
      <c r="E20" s="23">
        <v>0.6</v>
      </c>
      <c r="F20" s="24">
        <v>0.69330000000000003</v>
      </c>
      <c r="G20" s="25">
        <f>(F20-F19)/F19</f>
        <v>2.9398663697104737E-2</v>
      </c>
      <c r="H20" s="64" t="s">
        <v>28</v>
      </c>
      <c r="I20" s="59">
        <v>0.73740000000000006</v>
      </c>
      <c r="J20" s="59">
        <v>0.70799999999999996</v>
      </c>
      <c r="K20" s="30"/>
      <c r="L20" s="30"/>
      <c r="M20" s="30"/>
      <c r="N20" s="30"/>
      <c r="O20" s="30"/>
      <c r="P20" s="30"/>
      <c r="Q20" s="30"/>
      <c r="R20" s="30"/>
      <c r="S20" s="30"/>
      <c r="T20" s="29"/>
      <c r="U20" s="30"/>
      <c r="V20" s="30"/>
      <c r="W20" s="30"/>
      <c r="X20" s="29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</row>
    <row r="21" spans="1:38" s="60" customFormat="1" ht="14.4" thickBot="1">
      <c r="A21" s="22">
        <v>2021</v>
      </c>
      <c r="B21" s="67">
        <v>0.6</v>
      </c>
      <c r="C21" s="68">
        <v>0.66830000000000001</v>
      </c>
      <c r="D21" s="69">
        <f>(C21-C20)/C20</f>
        <v>-4.8276844203930559E-2</v>
      </c>
      <c r="E21" s="67">
        <v>0.6</v>
      </c>
      <c r="F21" s="68">
        <v>0.67079999999999995</v>
      </c>
      <c r="G21" s="69">
        <f>(F21-F20)/F20</f>
        <v>-3.2453483340545326E-2</v>
      </c>
      <c r="H21" s="64" t="s">
        <v>28</v>
      </c>
      <c r="I21" s="59">
        <v>0.48699999999999999</v>
      </c>
      <c r="J21" s="59">
        <v>0.46700000000000003</v>
      </c>
      <c r="K21" s="30"/>
      <c r="L21" s="30"/>
      <c r="M21" s="30"/>
      <c r="N21" s="30"/>
      <c r="O21" s="30"/>
      <c r="P21" s="30"/>
      <c r="Q21" s="30"/>
      <c r="R21" s="30"/>
      <c r="S21" s="30"/>
      <c r="T21" s="29"/>
      <c r="U21" s="30"/>
      <c r="V21" s="30"/>
      <c r="W21" s="30"/>
      <c r="X21" s="29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</row>
    <row r="22" spans="1:38" ht="14.4" thickBot="1">
      <c r="A22" s="22">
        <v>2022</v>
      </c>
      <c r="B22" s="67">
        <v>0.6</v>
      </c>
      <c r="C22" s="68">
        <v>0.76300000000000001</v>
      </c>
      <c r="D22" s="69">
        <f>(C22-C21)/C21</f>
        <v>0.1417028280712255</v>
      </c>
      <c r="E22" s="67">
        <v>0.6</v>
      </c>
      <c r="F22" s="68">
        <v>0.7802</v>
      </c>
      <c r="G22" s="69">
        <f>(F22-F21)/F21</f>
        <v>0.16308884913536084</v>
      </c>
      <c r="H22" s="64" t="s">
        <v>28</v>
      </c>
      <c r="I22" s="59">
        <v>0.50949999999999995</v>
      </c>
      <c r="J22" s="59">
        <v>0.51470000000000005</v>
      </c>
      <c r="T22" s="31"/>
      <c r="X22" s="31"/>
    </row>
    <row r="23" spans="1:38" s="60" customFormat="1" ht="14.4" thickBot="1">
      <c r="A23" s="65">
        <v>2023</v>
      </c>
      <c r="B23" s="61">
        <v>0.6</v>
      </c>
      <c r="C23" s="62">
        <v>0.66269999999999996</v>
      </c>
      <c r="D23" s="63">
        <f>(C23-C22)/C22</f>
        <v>-0.13145478374836181</v>
      </c>
      <c r="E23" s="61">
        <v>0.6</v>
      </c>
      <c r="F23" s="62">
        <v>0.66685000000000005</v>
      </c>
      <c r="G23" s="63">
        <f>(F23-F22)/F22</f>
        <v>-0.14528326070238395</v>
      </c>
      <c r="H23" s="66" t="s">
        <v>28</v>
      </c>
      <c r="I23" s="70">
        <v>0.4698</v>
      </c>
      <c r="J23" s="70">
        <v>0.45379999999999998</v>
      </c>
      <c r="K23" s="30"/>
      <c r="L23" s="30"/>
      <c r="M23" s="30"/>
      <c r="N23" s="30"/>
      <c r="O23" s="30"/>
      <c r="P23" s="30"/>
      <c r="Q23" s="30"/>
      <c r="R23" s="30"/>
      <c r="S23" s="30"/>
      <c r="T23" s="29"/>
      <c r="U23" s="30"/>
      <c r="V23" s="30"/>
      <c r="W23" s="30"/>
      <c r="X23" s="29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</row>
    <row r="24" spans="1:38">
      <c r="T24" s="29"/>
      <c r="U24" s="30"/>
      <c r="X24" s="29"/>
      <c r="Y24" s="30"/>
    </row>
    <row r="25" spans="1:38">
      <c r="T25" s="29"/>
      <c r="U25" s="30"/>
      <c r="X25" s="29"/>
      <c r="Y25" s="30"/>
    </row>
    <row r="26" spans="1:38">
      <c r="T26" s="29"/>
      <c r="U26" s="30"/>
      <c r="X26" s="29"/>
      <c r="Y26" s="30"/>
    </row>
    <row r="27" spans="1:38">
      <c r="T27" s="29"/>
      <c r="U27" s="30"/>
      <c r="X27" s="29"/>
      <c r="Y27" s="30"/>
    </row>
    <row r="28" spans="1:38">
      <c r="T28" s="29"/>
      <c r="U28" s="30"/>
      <c r="X28" s="29"/>
      <c r="Y28" s="30"/>
    </row>
    <row r="29" spans="1:38">
      <c r="T29" s="29"/>
      <c r="U29" s="30"/>
      <c r="X29" s="29"/>
      <c r="Y29" s="30"/>
    </row>
    <row r="30" spans="1:38">
      <c r="T30" s="29"/>
      <c r="U30" s="30"/>
      <c r="X30" s="29"/>
      <c r="Y30" s="30"/>
    </row>
    <row r="31" spans="1:38">
      <c r="L31" s="30"/>
      <c r="M31" s="30"/>
    </row>
    <row r="33" spans="23:23">
      <c r="W33" s="31"/>
    </row>
    <row r="34" spans="23:23">
      <c r="W34" s="31"/>
    </row>
    <row r="35" spans="23:23">
      <c r="W35" s="31"/>
    </row>
    <row r="36" spans="23:23">
      <c r="W36" s="31"/>
    </row>
    <row r="37" spans="23:23">
      <c r="W37" s="31"/>
    </row>
    <row r="38" spans="23:23">
      <c r="W38" s="31"/>
    </row>
    <row r="55" spans="1:28" ht="12" customHeight="1"/>
    <row r="56" spans="1:28" ht="19.05" customHeight="1">
      <c r="A56" s="77" t="s">
        <v>24</v>
      </c>
      <c r="B56" s="77"/>
      <c r="C56" s="77"/>
      <c r="D56" s="77"/>
      <c r="E56" s="77"/>
      <c r="F56" s="77"/>
      <c r="G56" s="77"/>
      <c r="H56" s="76"/>
      <c r="I56" s="76"/>
    </row>
    <row r="57" spans="1:28" ht="12.6" thickBot="1"/>
    <row r="58" spans="1:28" s="6" customFormat="1" ht="14.1" customHeight="1" thickBot="1">
      <c r="B58" s="79">
        <v>2019</v>
      </c>
      <c r="C58" s="80"/>
      <c r="D58" s="79">
        <v>2020</v>
      </c>
      <c r="E58" s="80"/>
      <c r="F58" s="79">
        <v>2021</v>
      </c>
      <c r="G58" s="80"/>
      <c r="H58" s="79">
        <v>2022</v>
      </c>
      <c r="I58" s="80"/>
      <c r="J58" s="79">
        <v>2023</v>
      </c>
      <c r="K58" s="80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</row>
    <row r="59" spans="1:28" s="6" customFormat="1" ht="13.8" thickBot="1">
      <c r="A59" s="56" t="s">
        <v>7</v>
      </c>
      <c r="B59" s="33" t="s">
        <v>8</v>
      </c>
      <c r="C59" s="34" t="s">
        <v>9</v>
      </c>
      <c r="D59" s="33" t="s">
        <v>8</v>
      </c>
      <c r="E59" s="34" t="s">
        <v>9</v>
      </c>
      <c r="F59" s="33" t="s">
        <v>8</v>
      </c>
      <c r="G59" s="34" t="s">
        <v>9</v>
      </c>
      <c r="H59" s="33" t="s">
        <v>8</v>
      </c>
      <c r="I59" s="34" t="s">
        <v>9</v>
      </c>
      <c r="J59" s="33" t="s">
        <v>8</v>
      </c>
      <c r="K59" s="34" t="s">
        <v>9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</row>
    <row r="60" spans="1:28" s="6" customFormat="1" ht="13.2">
      <c r="A60" s="38" t="s">
        <v>0</v>
      </c>
      <c r="B60" s="35">
        <v>509.18</v>
      </c>
      <c r="C60" s="36">
        <f>B60/B70</f>
        <v>0.6857643097643098</v>
      </c>
      <c r="D60" s="35">
        <v>531.18000000000006</v>
      </c>
      <c r="E60" s="36">
        <f>D60/D70</f>
        <v>0.70215465961665557</v>
      </c>
      <c r="F60" s="35">
        <v>338.82</v>
      </c>
      <c r="G60" s="36">
        <f>F60/F70</f>
        <v>0.66828402366863904</v>
      </c>
      <c r="H60" s="35">
        <v>497.5</v>
      </c>
      <c r="I60" s="36">
        <f>H60/H70</f>
        <v>0.7630368098159509</v>
      </c>
      <c r="J60" s="35">
        <v>409.56000000000006</v>
      </c>
      <c r="K60" s="36">
        <v>0.66271844660194179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</row>
    <row r="61" spans="1:28" s="6" customFormat="1" ht="13.2">
      <c r="A61" s="38" t="s">
        <v>21</v>
      </c>
      <c r="B61" s="39">
        <v>16.82</v>
      </c>
      <c r="C61" s="40">
        <f>B61/B70</f>
        <v>2.2653198653198654E-2</v>
      </c>
      <c r="D61" s="39">
        <v>25.819999999999997</v>
      </c>
      <c r="E61" s="40">
        <f>D61/D70</f>
        <v>3.4130865829477851E-2</v>
      </c>
      <c r="F61" s="39">
        <v>12.18</v>
      </c>
      <c r="G61" s="40">
        <f>F61/F70</f>
        <v>2.4023668639053253E-2</v>
      </c>
      <c r="H61" s="39">
        <v>19.5</v>
      </c>
      <c r="I61" s="40">
        <f>H61/H70</f>
        <v>2.99079754601227E-2</v>
      </c>
      <c r="J61" s="39">
        <v>15.440000000000001</v>
      </c>
      <c r="K61" s="40">
        <v>2.498381877022654E-2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</row>
    <row r="62" spans="1:28" s="6" customFormat="1" ht="13.2">
      <c r="A62" s="38" t="s">
        <v>3</v>
      </c>
      <c r="B62" s="39">
        <v>13</v>
      </c>
      <c r="C62" s="40">
        <f>B62/B70</f>
        <v>1.7508417508417508E-2</v>
      </c>
      <c r="D62" s="39">
        <v>11</v>
      </c>
      <c r="E62" s="40">
        <f>D62/D70</f>
        <v>1.4540647719762059E-2</v>
      </c>
      <c r="F62" s="39">
        <v>0</v>
      </c>
      <c r="G62" s="40">
        <f>F62/F70</f>
        <v>0</v>
      </c>
      <c r="H62" s="39">
        <v>5</v>
      </c>
      <c r="I62" s="40">
        <f>H62/H70</f>
        <v>7.6687116564417178E-3</v>
      </c>
      <c r="J62" s="39">
        <v>0</v>
      </c>
      <c r="K62" s="40">
        <v>0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</row>
    <row r="63" spans="1:28" s="6" customFormat="1" ht="13.2">
      <c r="A63" s="38" t="s">
        <v>1</v>
      </c>
      <c r="B63" s="39">
        <v>47</v>
      </c>
      <c r="C63" s="40">
        <f>B63/B70</f>
        <v>6.32996632996633E-2</v>
      </c>
      <c r="D63" s="39">
        <v>50</v>
      </c>
      <c r="E63" s="40">
        <f>D63/D70</f>
        <v>6.6093853271645728E-2</v>
      </c>
      <c r="F63" s="39">
        <v>2</v>
      </c>
      <c r="G63" s="40">
        <f>F63/F70</f>
        <v>3.9447731755424065E-3</v>
      </c>
      <c r="H63" s="39">
        <v>6</v>
      </c>
      <c r="I63" s="40">
        <f>H63/H70</f>
        <v>9.202453987730062E-3</v>
      </c>
      <c r="J63" s="39">
        <v>21</v>
      </c>
      <c r="K63" s="40">
        <v>3.3980582524271843E-2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</row>
    <row r="64" spans="1:28" s="6" customFormat="1" ht="13.2">
      <c r="A64" s="38" t="s">
        <v>2</v>
      </c>
      <c r="B64" s="39">
        <v>81</v>
      </c>
      <c r="C64" s="40">
        <f>B64/B70</f>
        <v>0.10909090909090909</v>
      </c>
      <c r="D64" s="39">
        <v>57</v>
      </c>
      <c r="E64" s="40">
        <f>D64/D70</f>
        <v>7.5346992729676127E-2</v>
      </c>
      <c r="F64" s="39">
        <v>31</v>
      </c>
      <c r="G64" s="40">
        <f>F64/F70</f>
        <v>6.1143984220907298E-2</v>
      </c>
      <c r="H64" s="39">
        <v>13</v>
      </c>
      <c r="I64" s="40">
        <f>H64/H70</f>
        <v>1.9938650306748466E-2</v>
      </c>
      <c r="J64" s="39">
        <v>44</v>
      </c>
      <c r="K64" s="40">
        <v>7.1197411003236247E-2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</row>
    <row r="65" spans="1:38" s="6" customFormat="1" ht="12.75" customHeight="1">
      <c r="A65" s="41" t="s">
        <v>16</v>
      </c>
      <c r="B65" s="39">
        <v>23.5</v>
      </c>
      <c r="C65" s="40">
        <f>B65/B70</f>
        <v>3.164983164983165E-2</v>
      </c>
      <c r="D65" s="39">
        <v>23.5</v>
      </c>
      <c r="E65" s="40">
        <f>D65/D70</f>
        <v>3.1064111037673491E-2</v>
      </c>
      <c r="F65" s="39">
        <v>14</v>
      </c>
      <c r="G65" s="40">
        <f>F65/F70</f>
        <v>2.7613412228796843E-2</v>
      </c>
      <c r="H65" s="39">
        <v>24</v>
      </c>
      <c r="I65" s="40">
        <f>H65/H70</f>
        <v>3.6809815950920248E-2</v>
      </c>
      <c r="J65" s="39">
        <v>20</v>
      </c>
      <c r="K65" s="40">
        <v>3.2362459546925564E-2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</row>
    <row r="66" spans="1:38" s="6" customFormat="1" ht="13.2">
      <c r="A66" s="38" t="s">
        <v>30</v>
      </c>
      <c r="B66" s="39">
        <v>12</v>
      </c>
      <c r="C66" s="40">
        <f>B66/B70</f>
        <v>1.6161616161616162E-2</v>
      </c>
      <c r="D66" s="39">
        <v>11</v>
      </c>
      <c r="E66" s="40">
        <f>D66/D70</f>
        <v>1.4540647719762059E-2</v>
      </c>
      <c r="F66" s="39">
        <v>0</v>
      </c>
      <c r="G66" s="40">
        <f>F66/F70</f>
        <v>0</v>
      </c>
      <c r="H66" s="39">
        <v>0</v>
      </c>
      <c r="I66" s="40">
        <f>H66/H70</f>
        <v>0</v>
      </c>
      <c r="J66" s="39">
        <v>5</v>
      </c>
      <c r="K66" s="40">
        <v>8.0906148867313909E-3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</row>
    <row r="67" spans="1:38" s="6" customFormat="1" ht="13.2">
      <c r="A67" s="38" t="s">
        <v>29</v>
      </c>
      <c r="B67" s="39">
        <v>32</v>
      </c>
      <c r="C67" s="40">
        <f>B67/B70</f>
        <v>4.30976430976431E-2</v>
      </c>
      <c r="D67" s="39">
        <v>34</v>
      </c>
      <c r="E67" s="40">
        <f>D67/D70</f>
        <v>4.4943820224719093E-2</v>
      </c>
      <c r="F67" s="39">
        <v>109</v>
      </c>
      <c r="G67" s="40">
        <f>F67/F70</f>
        <v>0.21499013806706113</v>
      </c>
      <c r="H67" s="39">
        <v>87</v>
      </c>
      <c r="I67" s="40">
        <f>H67/H70</f>
        <v>0.1334355828220859</v>
      </c>
      <c r="J67" s="39">
        <v>103</v>
      </c>
      <c r="K67" s="40">
        <v>0.16666666666666666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</row>
    <row r="68" spans="1:38" s="6" customFormat="1" ht="13.2">
      <c r="A68" s="38" t="s">
        <v>5</v>
      </c>
      <c r="B68" s="39">
        <v>0</v>
      </c>
      <c r="C68" s="40">
        <f>B68/B70</f>
        <v>0</v>
      </c>
      <c r="D68" s="39">
        <v>1</v>
      </c>
      <c r="E68" s="40">
        <f>D68/D70</f>
        <v>1.3218770654329145E-3</v>
      </c>
      <c r="F68" s="39">
        <v>0</v>
      </c>
      <c r="G68" s="40">
        <f>F68/F70</f>
        <v>0</v>
      </c>
      <c r="H68" s="39">
        <v>0</v>
      </c>
      <c r="I68" s="40">
        <f>H68/H70</f>
        <v>0</v>
      </c>
      <c r="J68" s="39">
        <v>0</v>
      </c>
      <c r="K68" s="40">
        <v>0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</row>
    <row r="69" spans="1:38" s="6" customFormat="1" ht="13.2">
      <c r="A69" s="38" t="s">
        <v>4</v>
      </c>
      <c r="B69" s="39">
        <v>8</v>
      </c>
      <c r="C69" s="40">
        <f>B69/B70</f>
        <v>1.0774410774410775E-2</v>
      </c>
      <c r="D69" s="39">
        <v>12</v>
      </c>
      <c r="E69" s="40">
        <f>D69/D70</f>
        <v>1.5862524785194974E-2</v>
      </c>
      <c r="F69" s="39">
        <v>0</v>
      </c>
      <c r="G69" s="40">
        <f>F69/F70</f>
        <v>0</v>
      </c>
      <c r="H69" s="39">
        <v>0</v>
      </c>
      <c r="I69" s="40">
        <f>H69/H70</f>
        <v>0</v>
      </c>
      <c r="J69" s="39">
        <v>0</v>
      </c>
      <c r="K69" s="40">
        <v>0</v>
      </c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</row>
    <row r="70" spans="1:38" s="6" customFormat="1" ht="13.8" thickBot="1">
      <c r="A70" s="38" t="s">
        <v>6</v>
      </c>
      <c r="B70" s="57">
        <f t="shared" ref="B70:C70" si="2">SUM(B60:B69)</f>
        <v>742.5</v>
      </c>
      <c r="C70" s="58">
        <f t="shared" si="2"/>
        <v>1.0000000000000002</v>
      </c>
      <c r="D70" s="57">
        <f t="shared" ref="D70:I70" si="3">SUM(D60:D69)</f>
        <v>756.50000000000011</v>
      </c>
      <c r="E70" s="58">
        <f t="shared" si="3"/>
        <v>1</v>
      </c>
      <c r="F70" s="57">
        <f t="shared" si="3"/>
        <v>507</v>
      </c>
      <c r="G70" s="58">
        <f t="shared" si="3"/>
        <v>1</v>
      </c>
      <c r="H70" s="57">
        <f t="shared" si="3"/>
        <v>652</v>
      </c>
      <c r="I70" s="58">
        <f t="shared" si="3"/>
        <v>0.99999999999999989</v>
      </c>
      <c r="J70" s="57">
        <v>618</v>
      </c>
      <c r="K70" s="58">
        <v>1</v>
      </c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</row>
    <row r="71" spans="1:38" s="6" customFormat="1" ht="13.2">
      <c r="A71" s="42"/>
      <c r="B71" s="43"/>
      <c r="C71" s="44"/>
      <c r="D71" s="45"/>
      <c r="E71" s="37"/>
      <c r="F71" s="45"/>
      <c r="G71" s="37"/>
      <c r="H71" s="37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</row>
    <row r="72" spans="1:38" s="6" customFormat="1" ht="13.2">
      <c r="A72" s="42"/>
      <c r="B72" s="43"/>
      <c r="C72" s="44"/>
      <c r="D72" s="45"/>
      <c r="E72" s="37"/>
      <c r="F72" s="45"/>
      <c r="G72" s="37"/>
      <c r="H72" s="37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</row>
    <row r="73" spans="1:38" s="6" customFormat="1" ht="13.2">
      <c r="A73" s="42"/>
      <c r="B73" s="43"/>
      <c r="C73" s="44"/>
      <c r="D73" s="45"/>
      <c r="E73" s="37"/>
      <c r="F73" s="45"/>
      <c r="G73" s="37"/>
      <c r="H73" s="37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</row>
    <row r="74" spans="1:38" s="6" customFormat="1" ht="13.2">
      <c r="A74" s="42"/>
      <c r="B74" s="43"/>
      <c r="C74" s="44"/>
      <c r="D74" s="45"/>
      <c r="E74" s="37"/>
      <c r="F74" s="45"/>
      <c r="G74" s="37"/>
      <c r="H74" s="37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</row>
    <row r="75" spans="1:38" s="6" customFormat="1" ht="13.2">
      <c r="A75" s="42"/>
      <c r="B75" s="43"/>
      <c r="C75" s="44"/>
      <c r="D75" s="45"/>
      <c r="E75" s="37"/>
      <c r="F75" s="45"/>
      <c r="G75" s="37"/>
      <c r="H75" s="37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</row>
    <row r="76" spans="1:38" s="6" customFormat="1" ht="13.2">
      <c r="A76" s="42"/>
      <c r="B76" s="43"/>
      <c r="C76" s="44"/>
      <c r="D76" s="45"/>
      <c r="E76" s="37"/>
      <c r="F76" s="45"/>
      <c r="G76" s="37"/>
      <c r="H76" s="37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</row>
    <row r="92" spans="1:33" ht="41.1" customHeight="1">
      <c r="A92" s="46"/>
      <c r="B92" s="71" t="s">
        <v>31</v>
      </c>
      <c r="C92" s="71"/>
      <c r="D92" s="71"/>
      <c r="E92" s="71"/>
      <c r="F92" s="71"/>
      <c r="G92" s="46"/>
      <c r="H92" s="47"/>
      <c r="I92" s="47"/>
    </row>
    <row r="93" spans="1:33" ht="12.6" thickBot="1"/>
    <row r="94" spans="1:33" s="6" customFormat="1" ht="13.8" thickBot="1">
      <c r="D94" s="48">
        <v>2019</v>
      </c>
      <c r="E94" s="48">
        <v>2020</v>
      </c>
      <c r="F94" s="48">
        <v>2021</v>
      </c>
      <c r="G94" s="48">
        <v>2022</v>
      </c>
      <c r="H94" s="48">
        <v>2023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</row>
    <row r="95" spans="1:33" s="6" customFormat="1" ht="13.2">
      <c r="B95" s="38" t="s">
        <v>21</v>
      </c>
      <c r="C95" s="49"/>
      <c r="D95" s="50">
        <v>19</v>
      </c>
      <c r="E95" s="50">
        <v>25</v>
      </c>
      <c r="F95" s="50">
        <v>17</v>
      </c>
      <c r="G95" s="50">
        <v>24</v>
      </c>
      <c r="H95" s="50">
        <v>26</v>
      </c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</row>
    <row r="96" spans="1:33" s="6" customFormat="1" ht="13.2">
      <c r="B96" s="38" t="s">
        <v>3</v>
      </c>
      <c r="C96" s="51"/>
      <c r="D96" s="52">
        <v>5</v>
      </c>
      <c r="E96" s="52">
        <v>5</v>
      </c>
      <c r="F96" s="52">
        <v>4</v>
      </c>
      <c r="G96" s="52">
        <v>7</v>
      </c>
      <c r="H96" s="52">
        <v>6</v>
      </c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</row>
    <row r="97" spans="2:63" s="6" customFormat="1" ht="13.2">
      <c r="B97" s="38" t="s">
        <v>37</v>
      </c>
      <c r="C97" s="51"/>
      <c r="D97" s="52">
        <v>22</v>
      </c>
      <c r="E97" s="52">
        <v>30</v>
      </c>
      <c r="F97" s="52">
        <v>14</v>
      </c>
      <c r="G97" s="52">
        <v>9</v>
      </c>
      <c r="H97" s="52">
        <v>13</v>
      </c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</row>
    <row r="98" spans="2:63" s="6" customFormat="1" ht="13.2">
      <c r="B98" s="38" t="s">
        <v>2</v>
      </c>
      <c r="C98" s="51"/>
      <c r="D98" s="52">
        <v>22</v>
      </c>
      <c r="E98" s="52">
        <v>30</v>
      </c>
      <c r="F98" s="52">
        <v>15</v>
      </c>
      <c r="G98" s="52">
        <v>9</v>
      </c>
      <c r="H98" s="52">
        <v>15</v>
      </c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</row>
    <row r="99" spans="2:63" s="6" customFormat="1" ht="12.75" customHeight="1">
      <c r="B99" s="41" t="s">
        <v>16</v>
      </c>
      <c r="C99" s="51"/>
      <c r="D99" s="52">
        <v>69</v>
      </c>
      <c r="E99" s="52">
        <v>67</v>
      </c>
      <c r="F99" s="52">
        <v>30</v>
      </c>
      <c r="G99" s="52">
        <v>48</v>
      </c>
      <c r="H99" s="52">
        <v>40</v>
      </c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</row>
    <row r="100" spans="2:63" s="6" customFormat="1" ht="15" customHeight="1">
      <c r="B100" s="38" t="s">
        <v>29</v>
      </c>
      <c r="C100" s="51"/>
      <c r="D100" s="52">
        <v>57</v>
      </c>
      <c r="E100" s="52">
        <v>71</v>
      </c>
      <c r="F100" s="52">
        <v>52</v>
      </c>
      <c r="G100" s="52">
        <v>69</v>
      </c>
      <c r="H100" s="52">
        <v>57</v>
      </c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</row>
    <row r="101" spans="2:63" s="6" customFormat="1" ht="15" customHeight="1">
      <c r="B101" s="38" t="s">
        <v>5</v>
      </c>
      <c r="C101" s="51"/>
      <c r="D101" s="52">
        <v>10</v>
      </c>
      <c r="E101" s="52">
        <v>10</v>
      </c>
      <c r="F101" s="52">
        <v>5</v>
      </c>
      <c r="G101" s="52">
        <v>3</v>
      </c>
      <c r="H101" s="52">
        <v>4</v>
      </c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</row>
    <row r="102" spans="2:63" s="6" customFormat="1" ht="13.8" thickBot="1">
      <c r="B102" s="38" t="s">
        <v>4</v>
      </c>
      <c r="C102" s="49"/>
      <c r="D102" s="53">
        <v>3</v>
      </c>
      <c r="E102" s="53">
        <v>2</v>
      </c>
      <c r="F102" s="53">
        <v>1</v>
      </c>
      <c r="G102" s="53">
        <v>3</v>
      </c>
      <c r="H102" s="53">
        <v>2</v>
      </c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</row>
    <row r="105" spans="2:63" ht="18.75" customHeight="1">
      <c r="B105" s="71" t="s">
        <v>32</v>
      </c>
      <c r="C105" s="71"/>
      <c r="D105" s="71"/>
      <c r="E105" s="71"/>
      <c r="F105" s="71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2:63"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2:63" ht="13.2">
      <c r="C107" s="54">
        <v>25.39</v>
      </c>
      <c r="D107" s="42" t="s">
        <v>33</v>
      </c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</row>
    <row r="108" spans="2:63" ht="13.2">
      <c r="C108" s="55">
        <v>36.619999999999997</v>
      </c>
      <c r="D108" s="42" t="s">
        <v>34</v>
      </c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</row>
  </sheetData>
  <mergeCells count="15">
    <mergeCell ref="B105:F105"/>
    <mergeCell ref="B92:F92"/>
    <mergeCell ref="A2:I2"/>
    <mergeCell ref="A3:I3"/>
    <mergeCell ref="A10:I10"/>
    <mergeCell ref="A56:I56"/>
    <mergeCell ref="A11:G11"/>
    <mergeCell ref="D58:E58"/>
    <mergeCell ref="I12:J12"/>
    <mergeCell ref="B12:D12"/>
    <mergeCell ref="E12:G12"/>
    <mergeCell ref="F58:G58"/>
    <mergeCell ref="B58:C58"/>
    <mergeCell ref="H58:I58"/>
    <mergeCell ref="J58:K58"/>
  </mergeCells>
  <phoneticPr fontId="3" type="noConversion"/>
  <printOptions horizontalCentered="1"/>
  <pageMargins left="0.76" right="0.41" top="0.68" bottom="0.5" header="0.5" footer="0"/>
  <pageSetup scale="94" orientation="portrait" horizontalDpi="4294967292" verticalDpi="4294967292" r:id="rId1"/>
  <headerFooter alignWithMargins="0"/>
  <rowBreaks count="1" manualBreakCount="1">
    <brk id="54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Capitol Complex</vt:lpstr>
      <vt:lpstr>'Capitol Complex'!Print_Area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Grace Doehring</cp:lastModifiedBy>
  <cp:lastPrinted>2016-05-06T19:11:41Z</cp:lastPrinted>
  <dcterms:created xsi:type="dcterms:W3CDTF">1999-06-08T15:24:14Z</dcterms:created>
  <dcterms:modified xsi:type="dcterms:W3CDTF">2023-07-12T21:55:48Z</dcterms:modified>
</cp:coreProperties>
</file>