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4310" windowHeight="11640" activeTab="0"/>
  </bookViews>
  <sheets>
    <sheet name="Capitol Complex" sheetId="1" r:id="rId1"/>
    <sheet name="29th Ave. &amp; Pinn. Peak Rd." sheetId="2" r:id="rId2"/>
  </sheets>
  <definedNames>
    <definedName name="_xlnm.Print_Area" localSheetId="1">'29th Ave. &amp; Pinn. Peak Rd.'!$A$1:$I$105</definedName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<sst xmlns="http://schemas.openxmlformats.org/spreadsheetml/2006/main" count="130" uniqueCount="39">
  <si>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</si>
  <si>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</si>
  <si>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</si>
  <si>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</si>
  <si>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</si>
  <si>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</si>
  <si>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</si>
  <si>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</si>
  <si>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</si>
  <si>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</si>
  <si>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</si>
  <si>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</si>
  <si>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</si>
  <si>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</si>
  <si>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</si>
  <si>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</si>
  <si>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</si>
  <si>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</si>
  <si>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</si>
  <si>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</si>
  <si>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</si>
  <si>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</si>
  <si>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</si>
  <si>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</si>
  <si>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</si>
  <si>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</si>
  <si>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</si>
  <si>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</si>
  <si>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</si>
  <si>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ADJC - 29th Ave. &amp; Pinnacle Peak Rd.</t>
  </si>
  <si>
    <t>Juvenile Corrections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</si>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</sst>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2" fillId="0" borderId="12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2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3" fontId="21" fillId="0" borderId="24" xfId="42" applyNumberFormat="1" applyFont="1" applyBorder="1" applyAlignment="1">
      <alignment/>
    </xf>
    <xf numFmtId="167" fontId="21" fillId="0" borderId="25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1" fillId="0" borderId="26" xfId="0" applyFont="1" applyBorder="1" applyAlignment="1">
      <alignment/>
    </xf>
    <xf numFmtId="3" fontId="21" fillId="0" borderId="27" xfId="42" applyNumberFormat="1" applyFont="1" applyBorder="1" applyAlignment="1">
      <alignment/>
    </xf>
    <xf numFmtId="167" fontId="21" fillId="0" borderId="22" xfId="59" applyNumberFormat="1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1" fontId="21" fillId="0" borderId="28" xfId="59" applyNumberFormat="1" applyFont="1" applyBorder="1" applyAlignment="1">
      <alignment/>
    </xf>
    <xf numFmtId="1" fontId="21" fillId="0" borderId="29" xfId="59" applyNumberFormat="1" applyFont="1" applyBorder="1" applyAlignment="1">
      <alignment horizontal="center"/>
    </xf>
    <xf numFmtId="1" fontId="21" fillId="0" borderId="30" xfId="59" applyNumberFormat="1" applyFont="1" applyBorder="1" applyAlignment="1">
      <alignment horizontal="center"/>
    </xf>
    <xf numFmtId="1" fontId="21" fillId="0" borderId="31" xfId="59" applyNumberFormat="1" applyFont="1" applyBorder="1" applyAlignment="1">
      <alignment/>
    </xf>
    <xf numFmtId="1" fontId="21" fillId="0" borderId="18" xfId="59" applyNumberFormat="1" applyFont="1" applyBorder="1" applyAlignment="1">
      <alignment horizontal="center"/>
    </xf>
    <xf numFmtId="1" fontId="21" fillId="0" borderId="32" xfId="59" applyNumberFormat="1" applyFont="1" applyBorder="1" applyAlignment="1">
      <alignment horizontal="center"/>
    </xf>
    <xf numFmtId="171" fontId="21" fillId="0" borderId="31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167" fontId="21" fillId="0" borderId="34" xfId="59" applyNumberFormat="1" applyFont="1" applyBorder="1" applyAlignment="1">
      <alignment/>
    </xf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25" fillId="0" borderId="36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2" fillId="0" borderId="0" xfId="59" applyNumberFormat="1" applyFont="1" applyAlignment="1">
      <alignment horizontal="center"/>
    </xf>
    <xf numFmtId="0" fontId="25" fillId="0" borderId="0" xfId="0" applyFont="1" applyAlignment="1">
      <alignment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2" fillId="0" borderId="23" xfId="59" applyNumberFormat="1" applyFont="1" applyBorder="1" applyAlignment="1">
      <alignment horizontal="center"/>
    </xf>
    <xf numFmtId="167" fontId="22" fillId="0" borderId="15" xfId="59" applyNumberFormat="1" applyFont="1" applyBorder="1" applyAlignment="1">
      <alignment horizontal="center"/>
    </xf>
    <xf numFmtId="167" fontId="22" fillId="0" borderId="16" xfId="59" applyNumberFormat="1" applyFont="1" applyBorder="1" applyAlignment="1">
      <alignment horizontal="center"/>
    </xf>
    <xf numFmtId="167" fontId="22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8"/>
          <c:w val="0.881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45"/>
          <c:w val="0.400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6"/>
          <c:w val="0.963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9"/>
          <c:w val="0.95925"/>
          <c:h val="0.67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9452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'29th Ave. &amp; Pinn. Peak Rd.'!$B$56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Rd.'!$C$59:$C$67</c:f>
              <c:numCache/>
            </c:numRef>
          </c:val>
        </c:ser>
        <c:ser>
          <c:idx val="2"/>
          <c:order val="1"/>
          <c:tx>
            <c:strRef>
              <c:f>'29th Ave. &amp; Pinn. Peak Rd.'!$D$56:$E$56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Rd.'!$E$59:$E$67</c:f>
              <c:numCache/>
            </c:numRef>
          </c:val>
        </c:ser>
        <c:ser>
          <c:idx val="3"/>
          <c:order val="2"/>
          <c:tx>
            <c:strRef>
              <c:f>'29th Ave. &amp; Pinn. Peak Rd.'!$F$56:$G$56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Rd.'!$G$59:$G$67</c:f>
              <c:numCache/>
            </c:numRef>
          </c:val>
        </c:ser>
        <c:ser>
          <c:idx val="4"/>
          <c:order val="3"/>
          <c:tx>
            <c:strRef>
              <c:f>'29th Ave. &amp; Pinn. Peak Rd.'!$H$56:$I$56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Rd.'!$I$59:$I$67</c:f>
              <c:numCache/>
            </c:numRef>
          </c:val>
        </c:ser>
        <c:ser>
          <c:idx val="1"/>
          <c:order val="4"/>
          <c:tx>
            <c:strRef>
              <c:f>'29th Ave. &amp; Pinn. Peak Rd.'!$J$56:$K$56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'29th Ave. &amp; Pinn. Peak Rd.'!$A$59:$A$67</c:f>
              <c:strCache/>
            </c:strRef>
          </c:cat>
          <c:val>
            <c:numRef>
              <c:f>'29th Ave. &amp; Pinn. Peak Rd.'!$K$59:$K$67</c:f>
              <c:numCache/>
            </c:numRef>
          </c:val>
        </c:ser>
        <c:axId val="61403931"/>
        <c:axId val="15764468"/>
      </c:bar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403931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"/>
          <c:y val="0.9475"/>
          <c:w val="0.269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5"/>
          <c:w val="0.963"/>
          <c:h val="0.73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Rd.'!$A$14:$A$22</c:f>
              <c:numCache/>
            </c:numRef>
          </c:cat>
          <c:val>
            <c:numRef>
              <c:f>'29th Ave. &amp; Pinn. Peak Rd.'!$B$14:$B$22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'29th Ave. &amp; Pinn. Peak Rd.'!$A$14:$A$22</c:f>
              <c:numCache/>
            </c:numRef>
          </c:cat>
          <c:val>
            <c:numRef>
              <c:f>'29th Ave. &amp; Pinn. Peak Rd.'!$C$14:$C$22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Rd.'!$A$14:$A$22</c:f>
              <c:numCache/>
            </c:numRef>
          </c:cat>
          <c:val>
            <c:numRef>
              <c:f>'29th Ave. &amp; Pinn. Peak Rd.'!$I$14:$I$22</c:f>
              <c:numCache/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66248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1"/>
          <c:w val="0.95925"/>
          <c:h val="0.66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Rd.'!$A$14:$A$22</c:f>
              <c:numCache/>
            </c:numRef>
          </c:cat>
          <c:val>
            <c:numRef>
              <c:f>'29th Ave. &amp; Pinn. Peak Rd.'!$E$14:$E$22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'29th Ave. &amp; Pinn. Peak Rd.'!$A$14:$A$22</c:f>
              <c:numCache/>
            </c:numRef>
          </c:cat>
          <c:val>
            <c:numRef>
              <c:f>'29th Ave. &amp; Pinn. Peak Rd.'!$F$14:$F$22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'29th Ave. &amp; Pinn. Peak Rd.'!$A$14:$A$22</c:f>
              <c:numCache/>
            </c:numRef>
          </c:cat>
          <c:val>
            <c:numRef>
              <c:f>'29th Ave. &amp; Pinn. Peak Rd.'!$J$14:$J$22</c:f>
              <c:numCache/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0.50375</cdr:y>
    </cdr:from>
    <cdr:to>
      <cdr:x>0.99125</cdr:x>
      <cdr:y>0.73725</cdr:y>
    </cdr:to>
    <cdr:sp>
      <cdr:nvSpPr>
        <cdr:cNvPr id="1" name="AutoShape 1"/>
        <cdr:cNvSpPr>
          <a:spLocks/>
        </cdr:cNvSpPr>
      </cdr:nvSpPr>
      <cdr:spPr>
        <a:xfrm>
          <a:off x="6934200" y="1352550"/>
          <a:ext cx="323850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0.29425</cdr:y>
    </cdr:from>
    <cdr:to>
      <cdr:x>1</cdr:x>
      <cdr:y>0.4705</cdr:y>
    </cdr:to>
    <cdr:sp>
      <cdr:nvSpPr>
        <cdr:cNvPr id="1" name="AutoShape 2"/>
        <cdr:cNvSpPr>
          <a:spLocks/>
        </cdr:cNvSpPr>
      </cdr:nvSpPr>
      <cdr:spPr>
        <a:xfrm>
          <a:off x="5657850" y="6477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0.336</cdr:y>
    </cdr:from>
    <cdr:to>
      <cdr:x>1</cdr:x>
      <cdr:y>0.50125</cdr:y>
    </cdr:to>
    <cdr:sp>
      <cdr:nvSpPr>
        <cdr:cNvPr id="1" name="AutoShape 2"/>
        <cdr:cNvSpPr>
          <a:spLocks/>
        </cdr:cNvSpPr>
      </cdr:nvSpPr>
      <cdr:spPr>
        <a:xfrm>
          <a:off x="5657850" y="7620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87</xdr:row>
      <xdr:rowOff>66675</xdr:rowOff>
    </xdr:to>
    <xdr:graphicFrame>
      <xdr:nvGraphicFramePr>
        <xdr:cNvPr id="1" name="Chart 1"/>
        <xdr:cNvGraphicFramePr/>
      </xdr:nvGraphicFramePr>
      <xdr:xfrm>
        <a:off x="0" y="11811000"/>
        <a:ext cx="7334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47625</xdr:rowOff>
    </xdr:from>
    <xdr:to>
      <xdr:col>6</xdr:col>
      <xdr:colOff>571500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28575" y="42672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104775</xdr:rowOff>
    </xdr:from>
    <xdr:to>
      <xdr:col>6</xdr:col>
      <xdr:colOff>561975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19050" y="6610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840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21</xdr:row>
      <xdr:rowOff>190500</xdr:rowOff>
    </xdr:from>
    <xdr:to>
      <xdr:col>8</xdr:col>
      <xdr:colOff>142875</xdr:colOff>
      <xdr:row>26</xdr:row>
      <xdr:rowOff>47625</xdr:rowOff>
    </xdr:to>
    <xdr:sp>
      <xdr:nvSpPr>
        <xdr:cNvPr id="5" name="AutoShape 8"/>
        <xdr:cNvSpPr>
          <a:spLocks/>
        </xdr:cNvSpPr>
      </xdr:nvSpPr>
      <xdr:spPr>
        <a:xfrm>
          <a:off x="6105525" y="4219575"/>
          <a:ext cx="1152525" cy="6572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28575</xdr:rowOff>
    </xdr:from>
    <xdr:to>
      <xdr:col>8</xdr:col>
      <xdr:colOff>723900</xdr:colOff>
      <xdr:row>41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6076950" y="6534150"/>
          <a:ext cx="1762125" cy="647700"/>
        </a:xfrm>
        <a:prstGeom prst="borderCallout1">
          <a:avLst>
            <a:gd name="adj1" fmla="val -227388"/>
            <a:gd name="adj2" fmla="val -1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1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42875" y="142779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481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790575" y="17335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32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33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34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35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36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4" name="Text Box 37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5" name="Text Box 38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</cdr:x>
      <cdr:y>0.524</cdr:y>
    </cdr:from>
    <cdr:to>
      <cdr:x>0.99125</cdr:x>
      <cdr:y>0.747</cdr:y>
    </cdr:to>
    <cdr:sp>
      <cdr:nvSpPr>
        <cdr:cNvPr id="1" name="AutoShape 1"/>
        <cdr:cNvSpPr>
          <a:spLocks/>
        </cdr:cNvSpPr>
      </cdr:nvSpPr>
      <cdr:spPr>
        <a:xfrm>
          <a:off x="6924675" y="1276350"/>
          <a:ext cx="32385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</cdr:y>
    </cdr:from>
    <cdr:to>
      <cdr:x>1</cdr:x>
      <cdr:y>0.539</cdr:y>
    </cdr:to>
    <cdr:sp>
      <cdr:nvSpPr>
        <cdr:cNvPr id="1" name="AutoShape 1026"/>
        <cdr:cNvSpPr>
          <a:spLocks/>
        </cdr:cNvSpPr>
      </cdr:nvSpPr>
      <cdr:spPr>
        <a:xfrm>
          <a:off x="5657850" y="638175"/>
          <a:ext cx="266700" cy="5524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0.34075</cdr:y>
    </cdr:from>
    <cdr:to>
      <cdr:x>1</cdr:x>
      <cdr:y>0.59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19050</xdr:rowOff>
    </xdr:from>
    <xdr:to>
      <xdr:col>8</xdr:col>
      <xdr:colOff>285750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0" y="11658600"/>
        <a:ext cx="73152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76200</xdr:rowOff>
    </xdr:from>
    <xdr:to>
      <xdr:col>6</xdr:col>
      <xdr:colOff>571500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28575" y="42957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571500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28575" y="66389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9525</xdr:rowOff>
    </xdr:from>
    <xdr:to>
      <xdr:col>8</xdr:col>
      <xdr:colOff>457200</xdr:colOff>
      <xdr:row>25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153150" y="4229100"/>
          <a:ext cx="1333500" cy="581025"/>
        </a:xfrm>
        <a:prstGeom prst="borderCallout1">
          <a:avLst>
            <a:gd name="adj1" fmla="val -288259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37</xdr:row>
      <xdr:rowOff>123825</xdr:rowOff>
    </xdr:from>
    <xdr:to>
      <xdr:col>8</xdr:col>
      <xdr:colOff>742950</xdr:colOff>
      <xdr:row>40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086475" y="6629400"/>
          <a:ext cx="1685925" cy="342900"/>
        </a:xfrm>
        <a:prstGeom prst="borderCallout1">
          <a:avLst>
            <a:gd name="adj1" fmla="val -22101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0</xdr:col>
      <xdr:colOff>76200</xdr:colOff>
      <xdr:row>83</xdr:row>
      <xdr:rowOff>66675</xdr:rowOff>
    </xdr:from>
    <xdr:ext cx="1657350" cy="161925"/>
    <xdr:sp>
      <xdr:nvSpPr>
        <xdr:cNvPr id="7" name="Text Box 11"/>
        <xdr:cNvSpPr txBox="1">
          <a:spLocks noChangeArrowheads="1"/>
        </xdr:cNvSpPr>
      </xdr:nvSpPr>
      <xdr:spPr>
        <a:xfrm>
          <a:off x="76200" y="138874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8" name="Text Box 23"/>
        <xdr:cNvSpPr txBox="1">
          <a:spLocks noChangeArrowheads="1"/>
        </xdr:cNvSpPr>
      </xdr:nvSpPr>
      <xdr:spPr>
        <a:xfrm>
          <a:off x="4152900" y="14430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790575" y="16954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1" name="Text Box 36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2" name="Text Box 37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3" name="Text Box 38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4" name="Text Box 39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5" name="Text Box 40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6" name="Text Box 41"/>
        <xdr:cNvSpPr txBox="1">
          <a:spLocks noChangeArrowheads="1"/>
        </xdr:cNvSpPr>
      </xdr:nvSpPr>
      <xdr:spPr>
        <a:xfrm>
          <a:off x="790575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7" name="Text Box 42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8" name="Text Box 43"/>
        <xdr:cNvSpPr txBox="1">
          <a:spLocks noChangeArrowheads="1"/>
        </xdr:cNvSpPr>
      </xdr:nvSpPr>
      <xdr:spPr>
        <a:xfrm>
          <a:off x="4152900" y="1710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4" customWidth="1"/>
    <col min="2" max="2" width="11.75390625" style="4" customWidth="1"/>
    <col min="3" max="9" width="11.375" style="4" customWidth="1"/>
    <col min="10" max="11" width="11.375" style="5" customWidth="1"/>
    <col min="12" max="14" width="5.125" style="5" customWidth="1"/>
    <col min="15" max="15" width="1.75390625" style="5" customWidth="1"/>
    <col min="16" max="18" width="5.125" style="5" customWidth="1"/>
    <col min="19" max="19" width="1.75390625" style="5" customWidth="1"/>
    <col min="20" max="22" width="5.125" style="5" customWidth="1"/>
    <col min="23" max="23" width="1.75390625" style="5" customWidth="1"/>
    <col min="24" max="26" width="5.125" style="5" customWidth="1"/>
    <col min="27" max="27" width="1.75390625" style="5" customWidth="1"/>
    <col min="28" max="30" width="5.125" style="5" customWidth="1"/>
    <col min="31" max="31" width="1.75390625" style="5" customWidth="1"/>
    <col min="32" max="34" width="5.125" style="5" customWidth="1"/>
    <col min="35" max="35" width="1.75390625" style="5" customWidth="1"/>
    <col min="36" max="38" width="5.125" style="5" customWidth="1"/>
    <col min="39" max="39" width="1.75390625" style="5" customWidth="1"/>
    <col min="40" max="42" width="5.125" style="5" customWidth="1"/>
    <col min="43" max="43" width="0.875" style="5" customWidth="1"/>
    <col min="44" max="51" width="5.125" style="5" customWidth="1"/>
    <col min="52" max="72" width="5.125" style="4" customWidth="1"/>
    <col min="73" max="16384" width="11.375" style="4" customWidth="1"/>
  </cols>
  <sheetData>
    <row r="1" ht="15" customHeight="1"/>
    <row r="2" spans="1:10" ht="22.5">
      <c r="A2" s="63" t="s">
        <v>30</v>
      </c>
      <c r="B2" s="63"/>
      <c r="C2" s="63"/>
      <c r="D2" s="63"/>
      <c r="E2" s="63"/>
      <c r="F2" s="63"/>
      <c r="G2" s="63"/>
      <c r="H2" s="64"/>
      <c r="I2" s="64"/>
      <c r="J2" s="6"/>
    </row>
    <row r="3" spans="1:10" ht="15.75" customHeight="1">
      <c r="A3" s="65" t="s">
        <v>0</v>
      </c>
      <c r="B3" s="65"/>
      <c r="C3" s="65"/>
      <c r="D3" s="65"/>
      <c r="E3" s="65"/>
      <c r="F3" s="65"/>
      <c r="G3" s="65"/>
      <c r="H3" s="64"/>
      <c r="I3" s="64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2</v>
      </c>
      <c r="B7" s="11">
        <v>0.85</v>
      </c>
      <c r="C7" s="11">
        <v>0.8</v>
      </c>
      <c r="D7" s="11">
        <v>1</v>
      </c>
      <c r="E7" s="11">
        <v>1</v>
      </c>
      <c r="F7" s="11">
        <v>1</v>
      </c>
      <c r="G7" s="11">
        <v>0.96</v>
      </c>
      <c r="H7" s="11">
        <v>1</v>
      </c>
      <c r="I7" s="11">
        <v>1</v>
      </c>
      <c r="J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37</v>
      </c>
    </row>
    <row r="9" ht="15" customHeight="1"/>
    <row r="10" spans="1:9" ht="18.75">
      <c r="A10" s="66" t="s">
        <v>3</v>
      </c>
      <c r="B10" s="66"/>
      <c r="C10" s="66"/>
      <c r="D10" s="66"/>
      <c r="E10" s="66"/>
      <c r="F10" s="66"/>
      <c r="G10" s="66"/>
      <c r="H10" s="67"/>
      <c r="I10" s="67"/>
    </row>
    <row r="11" spans="1:8" ht="12" customHeight="1" thickBot="1">
      <c r="A11" s="69"/>
      <c r="B11" s="69"/>
      <c r="C11" s="69"/>
      <c r="D11" s="69"/>
      <c r="E11" s="69"/>
      <c r="F11" s="69"/>
      <c r="G11" s="69"/>
      <c r="H11" s="13"/>
    </row>
    <row r="12" spans="2:50" s="1" customFormat="1" ht="15.75" thickBot="1">
      <c r="B12" s="72" t="s">
        <v>4</v>
      </c>
      <c r="C12" s="73"/>
      <c r="D12" s="74"/>
      <c r="E12" s="72" t="s">
        <v>5</v>
      </c>
      <c r="F12" s="75"/>
      <c r="G12" s="76"/>
      <c r="H12" s="14" t="s">
        <v>6</v>
      </c>
      <c r="I12" s="77" t="s">
        <v>7</v>
      </c>
      <c r="J12" s="6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2">
        <v>2010</v>
      </c>
      <c r="B14" s="23">
        <v>0.6</v>
      </c>
      <c r="C14" s="24">
        <v>0.6165</v>
      </c>
      <c r="D14" s="25">
        <v>-0.004</v>
      </c>
      <c r="E14" s="23">
        <v>0.6</v>
      </c>
      <c r="F14" s="24">
        <v>0.6227</v>
      </c>
      <c r="G14" s="25">
        <v>0.047</v>
      </c>
      <c r="H14" s="26" t="s">
        <v>14</v>
      </c>
      <c r="I14" s="78">
        <v>0.67</v>
      </c>
      <c r="J14" s="78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2">
        <v>2011</v>
      </c>
      <c r="B15" s="23">
        <v>0.6</v>
      </c>
      <c r="C15" s="24">
        <v>0.644</v>
      </c>
      <c r="D15" s="25">
        <f aca="true" t="shared" si="0" ref="D15:D22">(C15-C14)/C14</f>
        <v>0.04460665044606645</v>
      </c>
      <c r="E15" s="23">
        <v>0.6</v>
      </c>
      <c r="F15" s="24">
        <v>0.6535</v>
      </c>
      <c r="G15" s="25">
        <f aca="true" t="shared" si="1" ref="G15:G22">(F15-F14)/F14</f>
        <v>0.04946202023446272</v>
      </c>
      <c r="H15" s="26" t="s">
        <v>14</v>
      </c>
      <c r="I15" s="78">
        <v>0.695</v>
      </c>
      <c r="J15" s="78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2">
        <v>2012</v>
      </c>
      <c r="B16" s="23">
        <v>0.6</v>
      </c>
      <c r="C16" s="24">
        <v>0.716</v>
      </c>
      <c r="D16" s="25">
        <f t="shared" si="0"/>
        <v>0.11180124223602476</v>
      </c>
      <c r="E16" s="23">
        <v>0.6</v>
      </c>
      <c r="F16" s="24">
        <v>0.735</v>
      </c>
      <c r="G16" s="25">
        <f t="shared" si="1"/>
        <v>0.12471308339709261</v>
      </c>
      <c r="H16" s="26" t="s">
        <v>14</v>
      </c>
      <c r="I16" s="78">
        <v>0.6939</v>
      </c>
      <c r="J16" s="78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2">
        <v>2013</v>
      </c>
      <c r="B17" s="23">
        <v>0.6</v>
      </c>
      <c r="C17" s="24">
        <v>0.7704</v>
      </c>
      <c r="D17" s="25">
        <f t="shared" si="0"/>
        <v>0.07597765363128492</v>
      </c>
      <c r="E17" s="23">
        <v>0.6</v>
      </c>
      <c r="F17" s="24">
        <v>0.7264</v>
      </c>
      <c r="G17" s="25">
        <f t="shared" si="1"/>
        <v>-0.011700680272108764</v>
      </c>
      <c r="H17" s="26" t="s">
        <v>14</v>
      </c>
      <c r="I17" s="78">
        <v>0.7081</v>
      </c>
      <c r="J17" s="78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22">
        <v>2015</v>
      </c>
      <c r="B18" s="23">
        <v>0.6</v>
      </c>
      <c r="C18" s="24">
        <v>0.8007</v>
      </c>
      <c r="D18" s="25">
        <f t="shared" si="0"/>
        <v>0.039330218068535816</v>
      </c>
      <c r="E18" s="23">
        <v>0.6</v>
      </c>
      <c r="F18" s="24">
        <v>0.7963</v>
      </c>
      <c r="G18" s="25">
        <f t="shared" si="1"/>
        <v>0.09622797356828187</v>
      </c>
      <c r="H18" s="26" t="s">
        <v>14</v>
      </c>
      <c r="I18" s="78">
        <v>0.7083</v>
      </c>
      <c r="J18" s="78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22">
        <v>2016</v>
      </c>
      <c r="B19" s="23">
        <v>0.6</v>
      </c>
      <c r="C19" s="24">
        <v>0.8692</v>
      </c>
      <c r="D19" s="25">
        <f t="shared" si="0"/>
        <v>0.08555014362432872</v>
      </c>
      <c r="E19" s="23">
        <v>0.6</v>
      </c>
      <c r="F19" s="24">
        <v>0.8353</v>
      </c>
      <c r="G19" s="25">
        <f t="shared" si="1"/>
        <v>0.048976516388295914</v>
      </c>
      <c r="H19" s="26" t="s">
        <v>14</v>
      </c>
      <c r="I19" s="78">
        <v>0.7158</v>
      </c>
      <c r="J19" s="78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22">
        <v>2017</v>
      </c>
      <c r="B20" s="23">
        <v>0.6</v>
      </c>
      <c r="C20" s="24">
        <v>0.814</v>
      </c>
      <c r="D20" s="25">
        <f t="shared" si="0"/>
        <v>-0.06350667280257712</v>
      </c>
      <c r="E20" s="23">
        <v>0.6</v>
      </c>
      <c r="F20" s="24">
        <v>0.775</v>
      </c>
      <c r="G20" s="25">
        <f t="shared" si="1"/>
        <v>-0.07218963246737702</v>
      </c>
      <c r="H20" s="26" t="s">
        <v>14</v>
      </c>
      <c r="I20" s="78">
        <v>0.7517</v>
      </c>
      <c r="J20" s="78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22">
        <v>2018</v>
      </c>
      <c r="B21" s="81">
        <v>0.6</v>
      </c>
      <c r="C21" s="82">
        <v>0.8507</v>
      </c>
      <c r="D21" s="83">
        <f t="shared" si="0"/>
        <v>0.04508599508599517</v>
      </c>
      <c r="E21" s="81">
        <v>0.6</v>
      </c>
      <c r="F21" s="82">
        <v>0.826</v>
      </c>
      <c r="G21" s="83">
        <f t="shared" si="1"/>
        <v>0.06580645161290313</v>
      </c>
      <c r="H21" s="26" t="s">
        <v>14</v>
      </c>
      <c r="I21" s="78">
        <v>0.7593</v>
      </c>
      <c r="J21" s="78">
        <v>0.7154</v>
      </c>
      <c r="T21" s="32"/>
      <c r="U21" s="33"/>
      <c r="X21" s="32"/>
      <c r="Y21" s="33"/>
    </row>
    <row r="22" spans="1:51" s="80" customFormat="1" ht="15" thickBot="1">
      <c r="A22" s="28">
        <v>2019</v>
      </c>
      <c r="B22" s="84">
        <v>0.6</v>
      </c>
      <c r="C22" s="85">
        <v>0.9057</v>
      </c>
      <c r="D22" s="86">
        <f t="shared" si="0"/>
        <v>0.06465263900317378</v>
      </c>
      <c r="E22" s="87">
        <v>0.6</v>
      </c>
      <c r="F22" s="85">
        <v>0.8937</v>
      </c>
      <c r="G22" s="86">
        <f t="shared" si="1"/>
        <v>0.08196125907990326</v>
      </c>
      <c r="H22" s="29" t="s">
        <v>14</v>
      </c>
      <c r="I22" s="79">
        <v>0.7365</v>
      </c>
      <c r="J22" s="79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8" t="s">
        <v>15</v>
      </c>
      <c r="B55" s="68"/>
      <c r="C55" s="68"/>
      <c r="D55" s="68"/>
      <c r="E55" s="68"/>
      <c r="F55" s="68"/>
      <c r="G55" s="68"/>
      <c r="H55" s="67"/>
      <c r="I55" s="67"/>
    </row>
    <row r="56" ht="12.75" thickBot="1"/>
    <row r="57" spans="2:49" s="7" customFormat="1" ht="13.5" customHeight="1" thickBot="1">
      <c r="B57" s="70">
        <v>2015</v>
      </c>
      <c r="C57" s="71"/>
      <c r="D57" s="70">
        <v>2016</v>
      </c>
      <c r="E57" s="71"/>
      <c r="F57" s="70">
        <v>2017</v>
      </c>
      <c r="G57" s="71"/>
      <c r="H57" s="70">
        <v>2018</v>
      </c>
      <c r="I57" s="71"/>
      <c r="J57" s="70">
        <v>2019</v>
      </c>
      <c r="K57" s="71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7" customFormat="1" ht="13.5" thickBot="1">
      <c r="A58" s="59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7" customFormat="1" ht="12.75">
      <c r="A59" s="40" t="s">
        <v>19</v>
      </c>
      <c r="B59" s="37">
        <v>231</v>
      </c>
      <c r="C59" s="38">
        <f>B59/B69</f>
        <v>0.8006932409012132</v>
      </c>
      <c r="D59" s="37">
        <v>206</v>
      </c>
      <c r="E59" s="38">
        <f>D59/D69</f>
        <v>0.869198312236287</v>
      </c>
      <c r="F59" s="37">
        <v>200.9</v>
      </c>
      <c r="G59" s="38">
        <f>F59/F69</f>
        <v>0.803921568627451</v>
      </c>
      <c r="H59" s="37">
        <v>228</v>
      </c>
      <c r="I59" s="38">
        <f>H59/H69</f>
        <v>0.8507462686567164</v>
      </c>
      <c r="J59" s="37">
        <v>240</v>
      </c>
      <c r="K59" s="38">
        <f>J59/J69</f>
        <v>0.9056603773584906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7" customFormat="1" ht="12.75">
      <c r="A60" s="40" t="s">
        <v>25</v>
      </c>
      <c r="B60" s="41">
        <v>2.5</v>
      </c>
      <c r="C60" s="42">
        <f>B60/B69</f>
        <v>0.008665511265164644</v>
      </c>
      <c r="D60" s="41">
        <v>4</v>
      </c>
      <c r="E60" s="42">
        <f>D60/D69</f>
        <v>0.016877637130801686</v>
      </c>
      <c r="F60" s="41">
        <v>2</v>
      </c>
      <c r="G60" s="42">
        <f>F60/F69</f>
        <v>0.008003201280512205</v>
      </c>
      <c r="H60" s="41">
        <v>1</v>
      </c>
      <c r="I60" s="42">
        <f>H60/H69</f>
        <v>0.0037313432835820895</v>
      </c>
      <c r="J60" s="41">
        <v>0</v>
      </c>
      <c r="K60" s="42">
        <f>J60/J69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7" customFormat="1" ht="12.75">
      <c r="A61" s="40" t="s">
        <v>22</v>
      </c>
      <c r="B61" s="41">
        <v>1</v>
      </c>
      <c r="C61" s="42">
        <f>B61/B69</f>
        <v>0.0034662045060658577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1</v>
      </c>
      <c r="I61" s="42">
        <f>H61/H69</f>
        <v>0.0037313432835820895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7" customFormat="1" ht="12.75">
      <c r="A62" s="40" t="s">
        <v>20</v>
      </c>
      <c r="B62" s="41">
        <v>22</v>
      </c>
      <c r="C62" s="42">
        <f>B62/B69</f>
        <v>0.07625649913344887</v>
      </c>
      <c r="D62" s="41">
        <v>7</v>
      </c>
      <c r="E62" s="42">
        <f>D62/D69</f>
        <v>0.029535864978902954</v>
      </c>
      <c r="F62" s="41">
        <v>10</v>
      </c>
      <c r="G62" s="42">
        <f>F62/F69</f>
        <v>0.040016006402561026</v>
      </c>
      <c r="H62" s="41">
        <v>14</v>
      </c>
      <c r="I62" s="42">
        <f>H62/H69</f>
        <v>0.05223880597014925</v>
      </c>
      <c r="J62" s="41">
        <v>7</v>
      </c>
      <c r="K62" s="42">
        <f>J62/J69</f>
        <v>0.026415094339622643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7" customFormat="1" ht="12.75">
      <c r="A63" s="40" t="s">
        <v>21</v>
      </c>
      <c r="B63" s="41">
        <v>27</v>
      </c>
      <c r="C63" s="42">
        <f>B63/B69</f>
        <v>0.09358752166377816</v>
      </c>
      <c r="D63" s="41">
        <v>18</v>
      </c>
      <c r="E63" s="42">
        <f>D63/D69</f>
        <v>0.0759493670886076</v>
      </c>
      <c r="F63" s="41">
        <v>36</v>
      </c>
      <c r="G63" s="42">
        <f>F63/F69</f>
        <v>0.14405762304921968</v>
      </c>
      <c r="H63" s="41">
        <v>19</v>
      </c>
      <c r="I63" s="42">
        <f>H63/H69</f>
        <v>0.0708955223880597</v>
      </c>
      <c r="J63" s="41">
        <v>16</v>
      </c>
      <c r="K63" s="42">
        <f>J63/J69</f>
        <v>0.06037735849056604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7" customFormat="1" ht="12.75" customHeight="1">
      <c r="A64" s="43" t="s">
        <v>27</v>
      </c>
      <c r="B64" s="41">
        <v>4</v>
      </c>
      <c r="C64" s="42">
        <f>B64/B69</f>
        <v>0.01386481802426343</v>
      </c>
      <c r="D64" s="41">
        <v>0</v>
      </c>
      <c r="E64" s="42">
        <f>D64/D69</f>
        <v>0</v>
      </c>
      <c r="F64" s="41">
        <v>1</v>
      </c>
      <c r="G64" s="42">
        <f>F64/F69</f>
        <v>0.004001600640256103</v>
      </c>
      <c r="H64" s="41"/>
      <c r="I64" s="42">
        <f>H64/H69</f>
        <v>0</v>
      </c>
      <c r="J64" s="41">
        <v>2</v>
      </c>
      <c r="K64" s="42">
        <f>J64/J69</f>
        <v>0.007547169811320755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7" customFormat="1" ht="12.75">
      <c r="A65" s="40" t="s">
        <v>32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7" customFormat="1" ht="12.75">
      <c r="A66" s="40" t="s">
        <v>26</v>
      </c>
      <c r="B66" s="41">
        <v>1</v>
      </c>
      <c r="C66" s="42">
        <f>B66/B69</f>
        <v>0.0034662045060658577</v>
      </c>
      <c r="D66" s="41">
        <v>2</v>
      </c>
      <c r="E66" s="42">
        <f>D66/D69</f>
        <v>0.008438818565400843</v>
      </c>
      <c r="F66" s="41">
        <v>0</v>
      </c>
      <c r="G66" s="42">
        <f>F66/F69</f>
        <v>0</v>
      </c>
      <c r="H66" s="41">
        <v>2</v>
      </c>
      <c r="I66" s="42">
        <f>H66/H69</f>
        <v>0.007462686567164179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s="7" customFormat="1" ht="12.75">
      <c r="A67" s="40" t="s">
        <v>24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7" customFormat="1" ht="12.75">
      <c r="A68" s="40" t="s">
        <v>23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3</v>
      </c>
      <c r="I68" s="42">
        <f>H68/H69</f>
        <v>0.011194029850746268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3.5" thickBot="1">
      <c r="A69" s="40" t="s">
        <v>28</v>
      </c>
      <c r="B69" s="60">
        <f>SUM(B59:B68)</f>
        <v>288.5</v>
      </c>
      <c r="C69" s="61">
        <f>SUM(C59:C68)</f>
        <v>1</v>
      </c>
      <c r="D69" s="60">
        <f>SUM(D59:D68)</f>
        <v>237</v>
      </c>
      <c r="E69" s="61">
        <f>SUM(E59:E68)</f>
        <v>1</v>
      </c>
      <c r="F69" s="60">
        <f>SUM(F59:F68)</f>
        <v>249.9</v>
      </c>
      <c r="G69" s="61">
        <f>SUM(G59:G68)</f>
        <v>1</v>
      </c>
      <c r="H69" s="60">
        <f>SUM(H59:H68)</f>
        <v>268</v>
      </c>
      <c r="I69" s="61">
        <f>SUM(I59:I68)</f>
        <v>1</v>
      </c>
      <c r="J69" s="60">
        <f>SUM(J59:J68)</f>
        <v>265</v>
      </c>
      <c r="K69" s="61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51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87" ht="12"/>
    <row r="88" ht="9.75" customHeight="1"/>
    <row r="90" ht="8.25" customHeight="1"/>
    <row r="91" spans="1:9" ht="40.5" customHeight="1">
      <c r="A91" s="48"/>
      <c r="B91" s="62" t="s">
        <v>33</v>
      </c>
      <c r="C91" s="62"/>
      <c r="D91" s="62"/>
      <c r="E91" s="62"/>
      <c r="F91" s="62"/>
      <c r="G91" s="48"/>
      <c r="H91" s="49"/>
      <c r="I91" s="49"/>
    </row>
    <row r="92" ht="12.75" thickBot="1"/>
    <row r="93" spans="4:46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2:46" s="7" customFormat="1" ht="12.75">
      <c r="B94" s="40" t="s">
        <v>25</v>
      </c>
      <c r="C94" s="51"/>
      <c r="D94" s="52">
        <v>5</v>
      </c>
      <c r="E94" s="53">
        <v>6</v>
      </c>
      <c r="F94" s="53">
        <v>3</v>
      </c>
      <c r="G94" s="53">
        <v>2</v>
      </c>
      <c r="H94" s="53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2:46" s="7" customFormat="1" ht="12.75">
      <c r="B95" s="40" t="s">
        <v>22</v>
      </c>
      <c r="C95" s="54"/>
      <c r="D95" s="52">
        <v>1</v>
      </c>
      <c r="E95" s="53">
        <v>2</v>
      </c>
      <c r="F95" s="53">
        <v>2</v>
      </c>
      <c r="G95" s="53">
        <v>1</v>
      </c>
      <c r="H95" s="53">
        <v>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2:46" s="7" customFormat="1" ht="12.75">
      <c r="B96" s="40" t="s">
        <v>20</v>
      </c>
      <c r="C96" s="54"/>
      <c r="D96" s="52">
        <v>12</v>
      </c>
      <c r="E96" s="53">
        <v>10</v>
      </c>
      <c r="F96" s="53">
        <v>7</v>
      </c>
      <c r="G96" s="53">
        <v>8</v>
      </c>
      <c r="H96" s="53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2:46" s="7" customFormat="1" ht="12.75">
      <c r="B97" s="40" t="s">
        <v>21</v>
      </c>
      <c r="C97" s="54"/>
      <c r="D97" s="52">
        <v>8</v>
      </c>
      <c r="E97" s="53">
        <v>4</v>
      </c>
      <c r="F97" s="53">
        <v>9</v>
      </c>
      <c r="G97" s="53">
        <v>7</v>
      </c>
      <c r="H97" s="53">
        <v>11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2:46" s="7" customFormat="1" ht="12.75" customHeight="1">
      <c r="B98" s="43" t="s">
        <v>27</v>
      </c>
      <c r="C98" s="54"/>
      <c r="D98" s="52">
        <v>28</v>
      </c>
      <c r="E98" s="53">
        <v>24</v>
      </c>
      <c r="F98" s="53">
        <v>17</v>
      </c>
      <c r="G98" s="53">
        <v>27</v>
      </c>
      <c r="H98" s="53">
        <v>21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2:46" s="7" customFormat="1" ht="12.75" customHeight="1">
      <c r="B99" s="43" t="s">
        <v>32</v>
      </c>
      <c r="C99" s="54"/>
      <c r="D99" s="52">
        <v>9</v>
      </c>
      <c r="E99" s="53">
        <v>6</v>
      </c>
      <c r="F99" s="53">
        <v>6</v>
      </c>
      <c r="G99" s="53"/>
      <c r="H99" s="5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2:46" s="7" customFormat="1" ht="15" customHeight="1">
      <c r="B100" s="40" t="s">
        <v>31</v>
      </c>
      <c r="C100" s="54"/>
      <c r="D100" s="52">
        <v>27</v>
      </c>
      <c r="E100" s="53">
        <v>23</v>
      </c>
      <c r="F100" s="53">
        <v>21</v>
      </c>
      <c r="G100" s="53">
        <v>25</v>
      </c>
      <c r="H100" s="53">
        <v>23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2:46" s="7" customFormat="1" ht="15" customHeight="1">
      <c r="B101" s="40" t="s">
        <v>24</v>
      </c>
      <c r="C101" s="54"/>
      <c r="D101" s="52">
        <v>2</v>
      </c>
      <c r="E101" s="53">
        <v>1</v>
      </c>
      <c r="F101" s="53">
        <v>1</v>
      </c>
      <c r="G101" s="53">
        <v>1</v>
      </c>
      <c r="H101" s="53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2:46" s="7" customFormat="1" ht="13.5" thickBot="1">
      <c r="B102" s="40" t="s">
        <v>23</v>
      </c>
      <c r="C102" s="51"/>
      <c r="D102" s="55">
        <v>0</v>
      </c>
      <c r="E102" s="56">
        <v>0</v>
      </c>
      <c r="F102" s="56">
        <v>0</v>
      </c>
      <c r="G102" s="56">
        <v>0</v>
      </c>
      <c r="H102" s="56">
        <v>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4" ht="12"/>
    <row r="105" spans="2:63" ht="18.75" customHeight="1">
      <c r="B105" s="62" t="s">
        <v>34</v>
      </c>
      <c r="C105" s="62"/>
      <c r="D105" s="62"/>
      <c r="E105" s="62"/>
      <c r="F105" s="62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2:63" ht="12"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20.76</v>
      </c>
      <c r="D107" s="44" t="s">
        <v>35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8">
        <v>41.4</v>
      </c>
      <c r="D108" s="44" t="s">
        <v>36</v>
      </c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I12:J12"/>
    <mergeCell ref="D57:E57"/>
    <mergeCell ref="B12:D12"/>
    <mergeCell ref="E12:G12"/>
    <mergeCell ref="H57:I57"/>
    <mergeCell ref="J57:K57"/>
    <mergeCell ref="B105:F105"/>
    <mergeCell ref="A2:I2"/>
    <mergeCell ref="A3:I3"/>
    <mergeCell ref="A10:I10"/>
    <mergeCell ref="A55:I55"/>
    <mergeCell ref="A11:G11"/>
    <mergeCell ref="B57:C57"/>
    <mergeCell ref="B91:F91"/>
    <mergeCell ref="F57:G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5"/>
  <sheetViews>
    <sheetView showGridLines="0" zoomScaleSheetLayoutView="100" zoomScalePageLayoutView="0" workbookViewId="0" topLeftCell="A1">
      <selection activeCell="I119" sqref="I1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1" width="11.375" style="5" customWidth="1"/>
    <col min="12" max="53" width="5.00390625" style="5" customWidth="1"/>
    <col min="54" max="62" width="5.00390625" style="4" customWidth="1"/>
    <col min="63" max="16384" width="11.375" style="4" customWidth="1"/>
  </cols>
  <sheetData>
    <row r="1" ht="15" customHeight="1"/>
    <row r="2" spans="1:10" ht="22.5">
      <c r="A2" s="63" t="s">
        <v>29</v>
      </c>
      <c r="B2" s="63"/>
      <c r="C2" s="63"/>
      <c r="D2" s="63"/>
      <c r="E2" s="63"/>
      <c r="F2" s="63"/>
      <c r="G2" s="63"/>
      <c r="H2" s="64"/>
      <c r="I2" s="64"/>
      <c r="J2" s="6"/>
    </row>
    <row r="3" spans="1:10" ht="15.75" customHeight="1">
      <c r="A3" s="65" t="s">
        <v>0</v>
      </c>
      <c r="B3" s="65"/>
      <c r="C3" s="65"/>
      <c r="D3" s="65"/>
      <c r="E3" s="65"/>
      <c r="F3" s="65"/>
      <c r="G3" s="65"/>
      <c r="H3" s="64"/>
      <c r="I3" s="64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0.8</v>
      </c>
      <c r="C7" s="11">
        <v>0.76</v>
      </c>
      <c r="D7" s="11">
        <v>0.91</v>
      </c>
      <c r="E7" s="11">
        <v>1</v>
      </c>
      <c r="F7" s="11">
        <v>0.876</v>
      </c>
      <c r="G7" s="11">
        <v>0.955</v>
      </c>
      <c r="H7" s="11">
        <v>0.809</v>
      </c>
      <c r="I7" s="11">
        <v>0.987</v>
      </c>
      <c r="J7" s="12">
        <v>0.9114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37</v>
      </c>
    </row>
    <row r="9" ht="15" customHeight="1"/>
    <row r="10" spans="1:9" ht="18.75">
      <c r="A10" s="66" t="s">
        <v>3</v>
      </c>
      <c r="B10" s="66"/>
      <c r="C10" s="66"/>
      <c r="D10" s="66"/>
      <c r="E10" s="66"/>
      <c r="F10" s="66"/>
      <c r="G10" s="66"/>
      <c r="H10" s="67"/>
      <c r="I10" s="67"/>
    </row>
    <row r="11" spans="1:10" ht="12" customHeight="1" thickBot="1">
      <c r="A11" s="69"/>
      <c r="B11" s="69"/>
      <c r="C11" s="69"/>
      <c r="D11" s="69"/>
      <c r="E11" s="69"/>
      <c r="F11" s="69"/>
      <c r="G11" s="69"/>
      <c r="H11" s="13"/>
      <c r="J11" s="4"/>
    </row>
    <row r="12" spans="2:52" s="1" customFormat="1" ht="15.75" thickBot="1">
      <c r="B12" s="72" t="s">
        <v>4</v>
      </c>
      <c r="C12" s="73"/>
      <c r="D12" s="74"/>
      <c r="E12" s="72" t="s">
        <v>5</v>
      </c>
      <c r="F12" s="75"/>
      <c r="G12" s="76"/>
      <c r="H12" s="14" t="s">
        <v>6</v>
      </c>
      <c r="I12" s="77" t="s">
        <v>7</v>
      </c>
      <c r="J12" s="6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0.8532</v>
      </c>
      <c r="D14" s="25">
        <v>-0.019</v>
      </c>
      <c r="E14" s="23">
        <v>0.6</v>
      </c>
      <c r="F14" s="24">
        <v>0.8427</v>
      </c>
      <c r="G14" s="25">
        <v>-0.041</v>
      </c>
      <c r="H14" s="26" t="s">
        <v>14</v>
      </c>
      <c r="I14" s="78">
        <v>0.67</v>
      </c>
      <c r="J14" s="78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0.8798</v>
      </c>
      <c r="D15" s="25">
        <f aca="true" t="shared" si="0" ref="D15:D22">(C15-C14)/C14</f>
        <v>0.031176746366619865</v>
      </c>
      <c r="E15" s="23">
        <v>0.6</v>
      </c>
      <c r="F15" s="24">
        <v>0.8452</v>
      </c>
      <c r="G15" s="25">
        <f aca="true" t="shared" si="1" ref="G15:G22">(F15-F14)/F14</f>
        <v>0.0029666548000474033</v>
      </c>
      <c r="H15" s="26" t="s">
        <v>14</v>
      </c>
      <c r="I15" s="78">
        <v>0.695</v>
      </c>
      <c r="J15" s="78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0.8702</v>
      </c>
      <c r="D16" s="25">
        <f t="shared" si="0"/>
        <v>-0.010911570811548138</v>
      </c>
      <c r="E16" s="23">
        <v>0.6</v>
      </c>
      <c r="F16" s="24">
        <v>0.8693</v>
      </c>
      <c r="G16" s="25">
        <f t="shared" si="1"/>
        <v>0.028513961192617145</v>
      </c>
      <c r="H16" s="26" t="s">
        <v>14</v>
      </c>
      <c r="I16" s="78">
        <v>0.6939</v>
      </c>
      <c r="J16" s="78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0.903</v>
      </c>
      <c r="D17" s="25">
        <f t="shared" si="0"/>
        <v>0.03769248448632504</v>
      </c>
      <c r="E17" s="23">
        <v>0.6</v>
      </c>
      <c r="F17" s="24">
        <v>0.8972</v>
      </c>
      <c r="G17" s="25">
        <f t="shared" si="1"/>
        <v>0.03209478891061778</v>
      </c>
      <c r="H17" s="26" t="s">
        <v>14</v>
      </c>
      <c r="I17" s="78">
        <v>0.7081</v>
      </c>
      <c r="J17" s="78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0.866</v>
      </c>
      <c r="D18" s="25">
        <f t="shared" si="0"/>
        <v>-0.04097452934662241</v>
      </c>
      <c r="E18" s="23">
        <v>0.6</v>
      </c>
      <c r="F18" s="24">
        <v>0.851</v>
      </c>
      <c r="G18" s="25">
        <f t="shared" si="1"/>
        <v>-0.05149353544360234</v>
      </c>
      <c r="H18" s="26" t="s">
        <v>14</v>
      </c>
      <c r="I18" s="78">
        <v>0.7083</v>
      </c>
      <c r="J18" s="78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1" customFormat="1" ht="15">
      <c r="A19" s="22">
        <v>2016</v>
      </c>
      <c r="B19" s="23">
        <v>0.6</v>
      </c>
      <c r="C19" s="24">
        <v>0.895</v>
      </c>
      <c r="D19" s="25">
        <f t="shared" si="0"/>
        <v>0.03348729792147809</v>
      </c>
      <c r="E19" s="23">
        <v>0.6</v>
      </c>
      <c r="F19" s="24">
        <v>0.889</v>
      </c>
      <c r="G19" s="25">
        <f t="shared" si="1"/>
        <v>0.04465334900117513</v>
      </c>
      <c r="H19" s="26" t="s">
        <v>14</v>
      </c>
      <c r="I19" s="78">
        <v>0.7158</v>
      </c>
      <c r="J19" s="78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0.938</v>
      </c>
      <c r="D20" s="25">
        <f t="shared" si="0"/>
        <v>0.04804469273743008</v>
      </c>
      <c r="E20" s="23">
        <v>0.6</v>
      </c>
      <c r="F20" s="24">
        <v>0.934</v>
      </c>
      <c r="G20" s="25">
        <f t="shared" si="1"/>
        <v>0.050618672665916804</v>
      </c>
      <c r="H20" s="26" t="s">
        <v>14</v>
      </c>
      <c r="I20" s="78">
        <v>0.7517</v>
      </c>
      <c r="J20" s="78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22">
        <v>2018</v>
      </c>
      <c r="B21" s="81">
        <v>0.6</v>
      </c>
      <c r="C21" s="82">
        <v>0.8944</v>
      </c>
      <c r="D21" s="83">
        <f t="shared" si="0"/>
        <v>-0.046481876332622574</v>
      </c>
      <c r="E21" s="81">
        <v>0.6</v>
      </c>
      <c r="F21" s="82">
        <v>0.8837</v>
      </c>
      <c r="G21" s="83">
        <f t="shared" si="1"/>
        <v>-0.05385438972162742</v>
      </c>
      <c r="H21" s="26" t="s">
        <v>14</v>
      </c>
      <c r="I21" s="78">
        <v>0.7593</v>
      </c>
      <c r="J21" s="78">
        <v>0.7154</v>
      </c>
      <c r="T21" s="32"/>
      <c r="U21" s="33"/>
      <c r="X21" s="32"/>
      <c r="Y21" s="33"/>
    </row>
    <row r="22" spans="1:53" s="80" customFormat="1" ht="15" thickBot="1">
      <c r="A22" s="28">
        <v>2019</v>
      </c>
      <c r="B22" s="84">
        <v>0.6</v>
      </c>
      <c r="C22" s="85">
        <v>0.9466</v>
      </c>
      <c r="D22" s="86">
        <f t="shared" si="0"/>
        <v>0.05836314847942758</v>
      </c>
      <c r="E22" s="87">
        <v>0.6</v>
      </c>
      <c r="F22" s="85">
        <v>0.9387</v>
      </c>
      <c r="G22" s="86">
        <f t="shared" si="1"/>
        <v>0.062238316170646076</v>
      </c>
      <c r="H22" s="29" t="s">
        <v>14</v>
      </c>
      <c r="I22" s="79">
        <v>0.7365</v>
      </c>
      <c r="J22" s="79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spans="1:9" ht="18.75" customHeight="1">
      <c r="A54" s="68" t="s">
        <v>15</v>
      </c>
      <c r="B54" s="68"/>
      <c r="C54" s="68"/>
      <c r="D54" s="68"/>
      <c r="E54" s="68"/>
      <c r="F54" s="68"/>
      <c r="G54" s="68"/>
      <c r="H54" s="67"/>
      <c r="I54" s="67"/>
    </row>
    <row r="55" ht="12.75" thickBot="1"/>
    <row r="56" spans="2:51" s="7" customFormat="1" ht="13.5" customHeight="1" thickBot="1">
      <c r="B56" s="70">
        <v>2015</v>
      </c>
      <c r="C56" s="71"/>
      <c r="D56" s="70">
        <v>2016</v>
      </c>
      <c r="E56" s="71"/>
      <c r="F56" s="70">
        <v>2017</v>
      </c>
      <c r="G56" s="71"/>
      <c r="H56" s="70">
        <v>2018</v>
      </c>
      <c r="I56" s="71"/>
      <c r="J56" s="70">
        <v>2019</v>
      </c>
      <c r="K56" s="71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7" customFormat="1" ht="13.5" thickBot="1">
      <c r="A57" s="59" t="s">
        <v>16</v>
      </c>
      <c r="B57" s="36" t="s">
        <v>17</v>
      </c>
      <c r="C57" s="18" t="s">
        <v>18</v>
      </c>
      <c r="D57" s="36" t="s">
        <v>17</v>
      </c>
      <c r="E57" s="18" t="s">
        <v>18</v>
      </c>
      <c r="F57" s="36" t="s">
        <v>17</v>
      </c>
      <c r="G57" s="18" t="s">
        <v>18</v>
      </c>
      <c r="H57" s="36" t="s">
        <v>17</v>
      </c>
      <c r="I57" s="18" t="s">
        <v>18</v>
      </c>
      <c r="J57" s="36" t="s">
        <v>17</v>
      </c>
      <c r="K57" s="18" t="s">
        <v>18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s="7" customFormat="1" ht="12.75">
      <c r="A58" s="40" t="s">
        <v>19</v>
      </c>
      <c r="B58" s="37">
        <v>1702</v>
      </c>
      <c r="C58" s="38">
        <f>B58/B68</f>
        <v>0.8661753928833157</v>
      </c>
      <c r="D58" s="37">
        <v>1796.4</v>
      </c>
      <c r="E58" s="38">
        <f>D58/D68</f>
        <v>0.8950851038386416</v>
      </c>
      <c r="F58" s="37">
        <v>1219</v>
      </c>
      <c r="G58" s="38">
        <f>F58/F68</f>
        <v>0.8936950146627566</v>
      </c>
      <c r="H58" s="37">
        <v>1401.5000000000002</v>
      </c>
      <c r="I58" s="38">
        <f>H58/H68</f>
        <v>0.8943841735800894</v>
      </c>
      <c r="J58" s="37">
        <v>1344.16</v>
      </c>
      <c r="K58" s="38">
        <f>J58/J68</f>
        <v>0.9465915492957747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s="7" customFormat="1" ht="12.75">
      <c r="A59" s="40" t="s">
        <v>25</v>
      </c>
      <c r="B59" s="41">
        <v>110.46</v>
      </c>
      <c r="C59" s="42">
        <f>B59/B68</f>
        <v>0.056214884781369594</v>
      </c>
      <c r="D59" s="41">
        <v>86.06</v>
      </c>
      <c r="E59" s="42">
        <f>D59/D68</f>
        <v>0.04288077490333639</v>
      </c>
      <c r="F59" s="41">
        <v>47</v>
      </c>
      <c r="G59" s="42">
        <f>F59/F68</f>
        <v>0.0344574780058651</v>
      </c>
      <c r="H59" s="41">
        <v>43.49999999999999</v>
      </c>
      <c r="I59" s="42">
        <f>H59/H68</f>
        <v>0.027760051052967444</v>
      </c>
      <c r="J59" s="41">
        <v>29.84</v>
      </c>
      <c r="K59" s="42">
        <f>J59/J68</f>
        <v>0.021014084507042254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s="7" customFormat="1" ht="12.75">
      <c r="A60" s="40" t="s">
        <v>22</v>
      </c>
      <c r="B60" s="41">
        <v>2</v>
      </c>
      <c r="C60" s="42">
        <f>B60/B68</f>
        <v>0.0010178324240697012</v>
      </c>
      <c r="D60" s="41">
        <v>10</v>
      </c>
      <c r="E60" s="42">
        <f>D60/D68</f>
        <v>0.004982660342009806</v>
      </c>
      <c r="F60" s="41">
        <v>5</v>
      </c>
      <c r="G60" s="42">
        <f>F60/F68</f>
        <v>0.0036656891495601175</v>
      </c>
      <c r="H60" s="41">
        <v>24</v>
      </c>
      <c r="I60" s="42">
        <f>H60/H68</f>
        <v>0.015315890236119973</v>
      </c>
      <c r="J60" s="41">
        <v>0</v>
      </c>
      <c r="K60" s="42">
        <f>J60/J68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s="7" customFormat="1" ht="12.75">
      <c r="A61" s="40" t="s">
        <v>20</v>
      </c>
      <c r="B61" s="41">
        <v>10</v>
      </c>
      <c r="C61" s="42">
        <f>B61/B68</f>
        <v>0.005089162120348506</v>
      </c>
      <c r="D61" s="41">
        <v>6</v>
      </c>
      <c r="E61" s="42">
        <f>D61/D68</f>
        <v>0.0029895962052058833</v>
      </c>
      <c r="F61" s="41">
        <v>6</v>
      </c>
      <c r="G61" s="42">
        <f>F61/F68</f>
        <v>0.004398826979472141</v>
      </c>
      <c r="H61" s="41">
        <v>19</v>
      </c>
      <c r="I61" s="42">
        <f>H61/H68</f>
        <v>0.012125079770261645</v>
      </c>
      <c r="J61" s="41">
        <v>11</v>
      </c>
      <c r="K61" s="42">
        <f>J61/J68</f>
        <v>0.007746478873239437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s="7" customFormat="1" ht="12.75">
      <c r="A62" s="40" t="s">
        <v>21</v>
      </c>
      <c r="B62" s="41">
        <v>118</v>
      </c>
      <c r="C62" s="42">
        <f>B62/B68</f>
        <v>0.06005211302011237</v>
      </c>
      <c r="D62" s="41">
        <v>90</v>
      </c>
      <c r="E62" s="42">
        <f>D62/D68</f>
        <v>0.044843943078088255</v>
      </c>
      <c r="F62" s="41">
        <v>69</v>
      </c>
      <c r="G62" s="42">
        <f>F62/F68</f>
        <v>0.050586510263929615</v>
      </c>
      <c r="H62" s="41">
        <v>47</v>
      </c>
      <c r="I62" s="42">
        <f>H62/H68</f>
        <v>0.02999361837906828</v>
      </c>
      <c r="J62" s="41">
        <v>21</v>
      </c>
      <c r="K62" s="42">
        <f>J62/J68</f>
        <v>0.014788732394366197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s="7" customFormat="1" ht="12.75" customHeight="1">
      <c r="A63" s="43" t="s">
        <v>27</v>
      </c>
      <c r="B63" s="41">
        <v>15.5</v>
      </c>
      <c r="C63" s="42">
        <f>B63/B68</f>
        <v>0.007888201286540183</v>
      </c>
      <c r="D63" s="41">
        <v>15.5</v>
      </c>
      <c r="E63" s="42">
        <f>D63/D68</f>
        <v>0.007723123530115199</v>
      </c>
      <c r="F63" s="41">
        <v>17</v>
      </c>
      <c r="G63" s="42">
        <f>F63/F68</f>
        <v>0.012463343108504398</v>
      </c>
      <c r="H63" s="41"/>
      <c r="I63" s="42">
        <f>H63/H68</f>
        <v>0</v>
      </c>
      <c r="J63" s="41">
        <v>13</v>
      </c>
      <c r="K63" s="42">
        <f>J63/J68</f>
        <v>0.009154929577464789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7" customFormat="1" ht="12.75">
      <c r="A64" s="40" t="s">
        <v>32</v>
      </c>
      <c r="B64" s="41">
        <v>1</v>
      </c>
      <c r="C64" s="42">
        <f>B64/B68</f>
        <v>0.0005089162120348506</v>
      </c>
      <c r="D64" s="41">
        <v>0</v>
      </c>
      <c r="E64" s="42">
        <f>D64/D68</f>
        <v>0</v>
      </c>
      <c r="F64" s="41">
        <v>0</v>
      </c>
      <c r="G64" s="42">
        <f>F64/F68</f>
        <v>0</v>
      </c>
      <c r="H64" s="41">
        <v>8</v>
      </c>
      <c r="I64" s="42">
        <f>H64/H68</f>
        <v>0.005105296745373324</v>
      </c>
      <c r="J64" s="41">
        <v>0</v>
      </c>
      <c r="K64" s="42">
        <f>J64/J68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s="7" customFormat="1" ht="12.75">
      <c r="A65" s="40" t="s">
        <v>31</v>
      </c>
      <c r="B65" s="41">
        <v>2</v>
      </c>
      <c r="C65" s="42">
        <f>B65/B68</f>
        <v>0.0010178324240697012</v>
      </c>
      <c r="D65" s="41">
        <v>0</v>
      </c>
      <c r="E65" s="42">
        <f>D65/D68</f>
        <v>0</v>
      </c>
      <c r="F65" s="41">
        <v>1</v>
      </c>
      <c r="G65" s="42">
        <f>F65/F68</f>
        <v>0.0007331378299120235</v>
      </c>
      <c r="H65" s="41">
        <v>8</v>
      </c>
      <c r="I65" s="42">
        <f>H65/H68</f>
        <v>0.005105296745373324</v>
      </c>
      <c r="J65" s="41">
        <v>0</v>
      </c>
      <c r="K65" s="42">
        <f>J65/J68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s="7" customFormat="1" ht="12.75">
      <c r="A66" s="40" t="s">
        <v>24</v>
      </c>
      <c r="B66" s="41">
        <v>0</v>
      </c>
      <c r="C66" s="42">
        <f>B66/B68</f>
        <v>0</v>
      </c>
      <c r="D66" s="41">
        <v>0</v>
      </c>
      <c r="E66" s="42">
        <f>D66/D68</f>
        <v>0</v>
      </c>
      <c r="F66" s="41">
        <v>0</v>
      </c>
      <c r="G66" s="42">
        <f>F66/F68</f>
        <v>0</v>
      </c>
      <c r="H66" s="41">
        <v>8</v>
      </c>
      <c r="I66" s="42">
        <f>H66/H68</f>
        <v>0.005105296745373324</v>
      </c>
      <c r="J66" s="41">
        <v>0</v>
      </c>
      <c r="K66" s="42">
        <f>J66/J68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7" customFormat="1" ht="12.75">
      <c r="A67" s="40" t="s">
        <v>23</v>
      </c>
      <c r="B67" s="41">
        <v>4</v>
      </c>
      <c r="C67" s="42">
        <f>B67/B68</f>
        <v>0.0020356648481394024</v>
      </c>
      <c r="D67" s="41">
        <v>3</v>
      </c>
      <c r="E67" s="42">
        <f>D67/D68</f>
        <v>0.0014947981026029416</v>
      </c>
      <c r="F67" s="41">
        <v>0</v>
      </c>
      <c r="G67" s="42">
        <f>F67/F68</f>
        <v>0</v>
      </c>
      <c r="H67" s="41">
        <v>8</v>
      </c>
      <c r="I67" s="42">
        <f>H67/H68</f>
        <v>0.005105296745373324</v>
      </c>
      <c r="J67" s="41">
        <v>1</v>
      </c>
      <c r="K67" s="42">
        <f>J67/J68</f>
        <v>0.0007042253521126761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7" customFormat="1" ht="13.5" thickBot="1">
      <c r="A68" s="40" t="s">
        <v>28</v>
      </c>
      <c r="B68" s="60">
        <f>SUM(B58:B67)</f>
        <v>1964.96</v>
      </c>
      <c r="C68" s="61">
        <f>SUM(C58:C67)</f>
        <v>1</v>
      </c>
      <c r="D68" s="60">
        <f>SUM(D58:D67)</f>
        <v>2006.96</v>
      </c>
      <c r="E68" s="61">
        <f>SUM(E58:E67)</f>
        <v>1</v>
      </c>
      <c r="F68" s="60">
        <f>SUM(F58:F67)</f>
        <v>1364</v>
      </c>
      <c r="G68" s="61">
        <f>SUM(G58:G67)</f>
        <v>0.9999999999999999</v>
      </c>
      <c r="H68" s="60">
        <f>SUM(H58:H67)</f>
        <v>1567.0000000000002</v>
      </c>
      <c r="I68" s="61">
        <f>SUM(I58:I67)</f>
        <v>1</v>
      </c>
      <c r="J68" s="60">
        <f>SUM(J58:J67)</f>
        <v>1420</v>
      </c>
      <c r="K68" s="61">
        <f>SUM(K58:K67)</f>
        <v>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3" s="7" customFormat="1" ht="12.75">
      <c r="A69" s="44"/>
      <c r="B69" s="45"/>
      <c r="C69" s="46"/>
      <c r="D69" s="47"/>
      <c r="E69" s="39"/>
      <c r="F69" s="47"/>
      <c r="G69" s="39"/>
      <c r="H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</row>
    <row r="70" spans="1:53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1:53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84" ht="12"/>
    <row r="85" ht="12"/>
    <row r="88" spans="1:9" ht="40.5" customHeight="1">
      <c r="A88" s="48"/>
      <c r="B88" s="62" t="s">
        <v>33</v>
      </c>
      <c r="C88" s="62"/>
      <c r="D88" s="62"/>
      <c r="E88" s="62"/>
      <c r="F88" s="62"/>
      <c r="G88" s="48"/>
      <c r="H88" s="49"/>
      <c r="I88" s="49"/>
    </row>
    <row r="89" ht="12.75" thickBot="1"/>
    <row r="90" spans="4:52" s="7" customFormat="1" ht="13.5" thickBot="1">
      <c r="D90" s="50">
        <v>2015</v>
      </c>
      <c r="E90" s="50">
        <v>2016</v>
      </c>
      <c r="F90" s="50">
        <v>2017</v>
      </c>
      <c r="G90" s="50">
        <v>2018</v>
      </c>
      <c r="H90" s="50">
        <v>2019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2:52" s="7" customFormat="1" ht="12.75">
      <c r="B91" s="40" t="s">
        <v>25</v>
      </c>
      <c r="C91" s="51"/>
      <c r="D91" s="52">
        <v>51</v>
      </c>
      <c r="E91" s="53">
        <v>53</v>
      </c>
      <c r="F91" s="53">
        <v>30</v>
      </c>
      <c r="G91" s="53">
        <v>34</v>
      </c>
      <c r="H91" s="53">
        <v>42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2:52" s="7" customFormat="1" ht="12.75">
      <c r="B92" s="40" t="s">
        <v>22</v>
      </c>
      <c r="C92" s="54"/>
      <c r="D92" s="52">
        <v>23</v>
      </c>
      <c r="E92" s="53">
        <v>30</v>
      </c>
      <c r="F92" s="53">
        <v>13</v>
      </c>
      <c r="G92" s="53">
        <v>5</v>
      </c>
      <c r="H92" s="53">
        <v>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2:52" s="7" customFormat="1" ht="12.75">
      <c r="B93" s="40" t="s">
        <v>20</v>
      </c>
      <c r="C93" s="54"/>
      <c r="D93" s="52">
        <v>33</v>
      </c>
      <c r="E93" s="53">
        <v>25</v>
      </c>
      <c r="F93" s="53">
        <v>16</v>
      </c>
      <c r="G93" s="53">
        <v>25</v>
      </c>
      <c r="H93" s="53">
        <v>16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2:52" s="7" customFormat="1" ht="12.75">
      <c r="B94" s="40" t="s">
        <v>21</v>
      </c>
      <c r="C94" s="54"/>
      <c r="D94" s="52">
        <v>135</v>
      </c>
      <c r="E94" s="53">
        <v>140</v>
      </c>
      <c r="F94" s="53">
        <v>85</v>
      </c>
      <c r="G94" s="53">
        <v>73</v>
      </c>
      <c r="H94" s="53">
        <v>53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2:52" s="7" customFormat="1" ht="12.75" customHeight="1">
      <c r="B95" s="43" t="s">
        <v>27</v>
      </c>
      <c r="C95" s="54"/>
      <c r="D95" s="52">
        <v>145</v>
      </c>
      <c r="E95" s="53">
        <v>163</v>
      </c>
      <c r="F95" s="53">
        <v>99</v>
      </c>
      <c r="G95" s="53">
        <v>104</v>
      </c>
      <c r="H95" s="53">
        <v>76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2:52" s="7" customFormat="1" ht="12.75" customHeight="1">
      <c r="B96" s="43" t="s">
        <v>32</v>
      </c>
      <c r="C96" s="54"/>
      <c r="D96" s="52">
        <v>49</v>
      </c>
      <c r="E96" s="53">
        <v>38</v>
      </c>
      <c r="F96" s="53">
        <v>18</v>
      </c>
      <c r="G96" s="53"/>
      <c r="H96" s="53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2:52" s="7" customFormat="1" ht="15" customHeight="1">
      <c r="B97" s="40" t="s">
        <v>31</v>
      </c>
      <c r="C97" s="54"/>
      <c r="D97" s="52">
        <v>70</v>
      </c>
      <c r="E97" s="53">
        <v>56</v>
      </c>
      <c r="F97" s="53">
        <v>40</v>
      </c>
      <c r="G97" s="53">
        <v>48</v>
      </c>
      <c r="H97" s="53">
        <v>32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2:52" s="7" customFormat="1" ht="15" customHeight="1">
      <c r="B98" s="40" t="s">
        <v>24</v>
      </c>
      <c r="C98" s="54"/>
      <c r="D98" s="52">
        <v>39</v>
      </c>
      <c r="E98" s="53">
        <v>41</v>
      </c>
      <c r="F98" s="53">
        <v>19</v>
      </c>
      <c r="G98" s="53">
        <v>28</v>
      </c>
      <c r="H98" s="53">
        <v>18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2:52" s="7" customFormat="1" ht="13.5" thickBot="1">
      <c r="B99" s="40" t="s">
        <v>23</v>
      </c>
      <c r="C99" s="51"/>
      <c r="D99" s="55">
        <v>14</v>
      </c>
      <c r="E99" s="56">
        <v>9</v>
      </c>
      <c r="F99" s="56">
        <v>6</v>
      </c>
      <c r="G99" s="56">
        <v>6</v>
      </c>
      <c r="H99" s="56">
        <v>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1" ht="12"/>
    <row r="102" spans="2:63" ht="18.75" customHeight="1">
      <c r="B102" s="62" t="s">
        <v>34</v>
      </c>
      <c r="C102" s="62"/>
      <c r="D102" s="62"/>
      <c r="E102" s="62"/>
      <c r="F102" s="62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54:63" ht="12"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3:63" ht="12.75">
      <c r="C104" s="57">
        <v>21.57</v>
      </c>
      <c r="D104" s="44" t="s">
        <v>35</v>
      </c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8">
        <v>19.58</v>
      </c>
      <c r="D105" s="44" t="s">
        <v>36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sheetProtection/>
  <mergeCells count="15">
    <mergeCell ref="J56:K56"/>
    <mergeCell ref="A2:I2"/>
    <mergeCell ref="A3:I3"/>
    <mergeCell ref="A10:I10"/>
    <mergeCell ref="A54:I54"/>
    <mergeCell ref="A11:G11"/>
    <mergeCell ref="I12:J12"/>
    <mergeCell ref="B12:D12"/>
    <mergeCell ref="E12:G12"/>
    <mergeCell ref="B102:F102"/>
    <mergeCell ref="B56:C56"/>
    <mergeCell ref="B88:F88"/>
    <mergeCell ref="H56:I56"/>
    <mergeCell ref="F56:G56"/>
    <mergeCell ref="D56:E56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2011-10-14T20:47:02Z</cp:lastPrinted>
  <dcterms:created xsi:type="dcterms:W3CDTF">2001-07-31T22:47:17Z</dcterms:created>
  <dcterms:modified xsi:type="dcterms:W3CDTF">2019-05-02T18:14:43Z</dcterms:modified>
  <cp:category/>
  <cp:version/>
  <cp:contentType/>
  <cp:contentStatus/>
</cp:coreProperties>
</file>