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95" windowWidth="15465" windowHeight="13155" activeTab="1"/>
  </bookViews>
  <sheets>
    <sheet name="Capitol Complex" sheetId="1" r:id="rId1"/>
    <sheet name="W. Encanto" sheetId="2" r:id="rId2"/>
  </sheets>
  <externalReferences>
    <externalReference r:id="rId5"/>
  </externalReferences>
  <definedNames>
    <definedName name="_xlnm.Print_Area" localSheetId="0">'Capitol Complex'!$A$1:$I$106</definedName>
    <definedName name="_xlnm.Print_Area" localSheetId="1">'W. Encanto'!$A$1:$I$108</definedName>
  </definedNames>
  <calcPr fullCalcOnLoad="1"/>
</workbook>
</file>

<file path=xl/sharedStrings.xml><?xml version="1.0" encoding="utf-8"?>
<sst xmlns="http://schemas.openxmlformats.org/spreadsheetml/2006/main" count="138" uniqueCount="40">
  <si>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</si>
  <si>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</si>
  <si>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</si>
  <si>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</si>
  <si>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</si>
  <si>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</si>
  <si>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</si>
  <si>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</si>
  <si>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</si>
  <si>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</si>
  <si>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</si>
  <si>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</si>
  <si>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</si>
  <si>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</si>
  <si>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</si>
  <si>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</si>
  <si>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</si>
  <si>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</si>
  <si>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</si>
  <si>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</si>
  <si>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</si>
  <si>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</si>
  <si>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</si>
  <si>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</si>
  <si>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</si>
  <si>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</si>
  <si>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</si>
  <si>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</si>
  <si>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Public Safety, Dept. of - W. Encanto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</si>
  <si>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</si>
  <si>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</si>
  <si>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</si>
  <si>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</si>
  <si>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</si>
  <si>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</si>
  <si>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N/A</t>
  </si>
  <si>
    <t>YES</t>
  </si>
  <si>
    <t>*Survey was not conducted in 2014.</t>
  </si>
  <si>
    <t>2015*</t>
  </si>
  <si>
    <t>Public Safety, Dept. of - Capitol Complex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</si>
</sst>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Times New Roman"/>
      <family val="1"/>
    </font>
    <font>
      <b/>
      <sz val="12.7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5" fillId="0" borderId="0" xfId="59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3" fillId="0" borderId="12" xfId="59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6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23" fillId="0" borderId="19" xfId="0" applyFont="1" applyBorder="1" applyAlignment="1">
      <alignment horizontal="center"/>
    </xf>
    <xf numFmtId="167" fontId="23" fillId="0" borderId="22" xfId="59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2" fontId="26" fillId="0" borderId="0" xfId="0" applyNumberFormat="1" applyFont="1" applyAlignment="1">
      <alignment/>
    </xf>
    <xf numFmtId="0" fontId="23" fillId="0" borderId="0" xfId="0" applyFont="1" applyAlignment="1">
      <alignment/>
    </xf>
    <xf numFmtId="167" fontId="4" fillId="0" borderId="23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2" fontId="17" fillId="0" borderId="0" xfId="0" applyNumberFormat="1" applyFont="1" applyAlignment="1">
      <alignment/>
    </xf>
    <xf numFmtId="0" fontId="28" fillId="0" borderId="0" xfId="0" applyFont="1" applyAlignment="1">
      <alignment/>
    </xf>
    <xf numFmtId="0" fontId="22" fillId="0" borderId="25" xfId="0" applyFont="1" applyBorder="1" applyAlignment="1">
      <alignment horizontal="center"/>
    </xf>
    <xf numFmtId="3" fontId="22" fillId="0" borderId="26" xfId="42" applyNumberFormat="1" applyFont="1" applyBorder="1" applyAlignment="1">
      <alignment/>
    </xf>
    <xf numFmtId="167" fontId="22" fillId="0" borderId="27" xfId="59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0" fontId="22" fillId="0" borderId="28" xfId="0" applyFont="1" applyBorder="1" applyAlignment="1">
      <alignment/>
    </xf>
    <xf numFmtId="3" fontId="22" fillId="0" borderId="29" xfId="42" applyNumberFormat="1" applyFont="1" applyBorder="1" applyAlignment="1">
      <alignment/>
    </xf>
    <xf numFmtId="167" fontId="22" fillId="0" borderId="22" xfId="59" applyNumberFormat="1" applyFont="1" applyBorder="1" applyAlignment="1">
      <alignment/>
    </xf>
    <xf numFmtId="0" fontId="22" fillId="0" borderId="28" xfId="0" applyFont="1" applyBorder="1" applyAlignment="1">
      <alignment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167" fontId="22" fillId="0" borderId="0" xfId="59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10" xfId="0" applyFont="1" applyBorder="1" applyAlignment="1">
      <alignment horizontal="center"/>
    </xf>
    <xf numFmtId="1" fontId="22" fillId="0" borderId="30" xfId="59" applyNumberFormat="1" applyFont="1" applyBorder="1" applyAlignment="1">
      <alignment/>
    </xf>
    <xf numFmtId="1" fontId="22" fillId="0" borderId="31" xfId="59" applyNumberFormat="1" applyFont="1" applyBorder="1" applyAlignment="1">
      <alignment horizontal="center"/>
    </xf>
    <xf numFmtId="1" fontId="22" fillId="0" borderId="32" xfId="59" applyNumberFormat="1" applyFont="1" applyBorder="1" applyAlignment="1">
      <alignment horizontal="center"/>
    </xf>
    <xf numFmtId="1" fontId="22" fillId="0" borderId="33" xfId="59" applyNumberFormat="1" applyFont="1" applyBorder="1" applyAlignment="1">
      <alignment/>
    </xf>
    <xf numFmtId="1" fontId="22" fillId="0" borderId="18" xfId="59" applyNumberFormat="1" applyFont="1" applyBorder="1" applyAlignment="1">
      <alignment horizontal="center"/>
    </xf>
    <xf numFmtId="1" fontId="22" fillId="0" borderId="34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11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29" xfId="59" applyNumberFormat="1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3" fontId="67" fillId="0" borderId="26" xfId="42" applyNumberFormat="1" applyFont="1" applyBorder="1" applyAlignment="1">
      <alignment/>
    </xf>
    <xf numFmtId="167" fontId="67" fillId="0" borderId="27" xfId="59" applyNumberFormat="1" applyFont="1" applyBorder="1" applyAlignment="1">
      <alignment/>
    </xf>
    <xf numFmtId="3" fontId="67" fillId="0" borderId="29" xfId="42" applyNumberFormat="1" applyFont="1" applyBorder="1" applyAlignment="1">
      <alignment/>
    </xf>
    <xf numFmtId="167" fontId="67" fillId="0" borderId="22" xfId="59" applyNumberFormat="1" applyFont="1" applyBorder="1" applyAlignment="1">
      <alignment/>
    </xf>
    <xf numFmtId="0" fontId="22" fillId="0" borderId="28" xfId="0" applyFont="1" applyBorder="1" applyAlignment="1">
      <alignment horizontal="center"/>
    </xf>
    <xf numFmtId="3" fontId="22" fillId="0" borderId="23" xfId="0" applyNumberFormat="1" applyFont="1" applyBorder="1" applyAlignment="1">
      <alignment/>
    </xf>
    <xf numFmtId="167" fontId="22" fillId="0" borderId="36" xfId="59" applyNumberFormat="1" applyFont="1" applyBorder="1" applyAlignment="1">
      <alignment/>
    </xf>
    <xf numFmtId="3" fontId="67" fillId="0" borderId="23" xfId="0" applyNumberFormat="1" applyFont="1" applyBorder="1" applyAlignment="1">
      <alignment/>
    </xf>
    <xf numFmtId="167" fontId="67" fillId="0" borderId="36" xfId="59" applyNumberFormat="1" applyFont="1" applyBorder="1" applyAlignment="1">
      <alignment/>
    </xf>
    <xf numFmtId="1" fontId="22" fillId="0" borderId="37" xfId="59" applyNumberFormat="1" applyFont="1" applyBorder="1" applyAlignment="1">
      <alignment horizontal="center"/>
    </xf>
    <xf numFmtId="171" fontId="22" fillId="0" borderId="33" xfId="0" applyNumberFormat="1" applyFont="1" applyBorder="1" applyAlignment="1">
      <alignment horizontal="center"/>
    </xf>
    <xf numFmtId="167" fontId="23" fillId="0" borderId="23" xfId="59" applyNumberFormat="1" applyFont="1" applyBorder="1" applyAlignment="1">
      <alignment horizontal="center"/>
    </xf>
    <xf numFmtId="167" fontId="23" fillId="0" borderId="24" xfId="59" applyNumberFormat="1" applyFont="1" applyBorder="1" applyAlignment="1">
      <alignment horizontal="center"/>
    </xf>
    <xf numFmtId="171" fontId="22" fillId="0" borderId="30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3" fillId="0" borderId="0" xfId="59" applyNumberFormat="1" applyFont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23" fillId="0" borderId="25" xfId="59" applyNumberFormat="1" applyFont="1" applyBorder="1" applyAlignment="1">
      <alignment horizontal="center"/>
    </xf>
    <xf numFmtId="167" fontId="23" fillId="0" borderId="15" xfId="59" applyNumberFormat="1" applyFont="1" applyBorder="1" applyAlignment="1">
      <alignment horizontal="center"/>
    </xf>
    <xf numFmtId="167" fontId="23" fillId="0" borderId="16" xfId="59" applyNumberFormat="1" applyFont="1" applyBorder="1" applyAlignment="1">
      <alignment horizontal="center"/>
    </xf>
    <xf numFmtId="167" fontId="23" fillId="0" borderId="41" xfId="59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25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67" fillId="0" borderId="42" xfId="0" applyFont="1" applyBorder="1" applyAlignment="1">
      <alignment horizontal="center"/>
    </xf>
    <xf numFmtId="0" fontId="67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2" fontId="22" fillId="0" borderId="3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05"/>
          <c:w val="0.94575"/>
          <c:h val="0.8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Complex'!$B$55:$C$55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Complex'!$C$58:$C$66</c:f>
              <c:numCache/>
            </c:numRef>
          </c:val>
        </c:ser>
        <c:ser>
          <c:idx val="0"/>
          <c:order val="1"/>
          <c:tx>
            <c:strRef>
              <c:f>'Capitol Complex'!$D$55:$E$55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Complex'!$E$58:$E$66</c:f>
              <c:numCache/>
            </c:numRef>
          </c:val>
        </c:ser>
        <c:ser>
          <c:idx val="2"/>
          <c:order val="2"/>
          <c:tx>
            <c:strRef>
              <c:f>'Capitol Complex'!$F$55:$G$55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Complex'!$G$58:$G$66</c:f>
              <c:numCache/>
            </c:numRef>
          </c:val>
        </c:ser>
        <c:ser>
          <c:idx val="3"/>
          <c:order val="3"/>
          <c:tx>
            <c:strRef>
              <c:f>'Capitol Complex'!$H$55:$I$55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Complex'!$I$58:$I$66</c:f>
              <c:numCache/>
            </c:numRef>
          </c:val>
        </c:ser>
        <c:ser>
          <c:idx val="4"/>
          <c:order val="4"/>
          <c:tx>
            <c:strRef>
              <c:f>'Capitol Complex'!$J$55:$K$55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Complex'!$K$58:$K$66</c:f>
              <c:numCache/>
            </c:numRef>
          </c:val>
        </c:ser>
        <c:ser>
          <c:idx val="5"/>
          <c:order val="5"/>
          <c:tx>
            <c:strRef>
              <c:f>'Capitol Complex'!$L$55:$M$55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Complex'!$M$58:$M$66</c:f>
              <c:numCache/>
            </c:numRef>
          </c:val>
        </c:ser>
        <c:ser>
          <c:idx val="6"/>
          <c:order val="6"/>
          <c:tx>
            <c:strRef>
              <c:f>'Capitol Complex'!$N$55:$O$55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Complex'!$O$58:$O$66</c:f>
              <c:numCache/>
            </c:numRef>
          </c:val>
        </c:ser>
        <c:axId val="11828526"/>
        <c:axId val="39347871"/>
      </c:barChart>
      <c:catAx>
        <c:axId val="118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47871"/>
        <c:crosses val="autoZero"/>
        <c:auto val="1"/>
        <c:lblOffset val="100"/>
        <c:tickLblSkip val="1"/>
        <c:noMultiLvlLbl val="0"/>
      </c:catAx>
      <c:valAx>
        <c:axId val="39347871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28526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1675"/>
          <c:w val="0.498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625"/>
          <c:w val="0.96225"/>
          <c:h val="0.760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Complex'!$A$14:$A$21</c:f>
              <c:numCache/>
            </c:numRef>
          </c:cat>
          <c:val>
            <c:numRef>
              <c:f>'Capitol Complex'!$B$14:$B$21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Complex'!$A$14:$A$21</c:f>
              <c:numCache/>
            </c:numRef>
          </c:cat>
          <c:val>
            <c:numRef>
              <c:f>'Capitol Complex'!$C$14:$C$21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Complex'!$A$14:$A$21</c:f>
              <c:numCache/>
            </c:numRef>
          </c:cat>
          <c:val>
            <c:numRef>
              <c:f>'Capitol Complex'!$I$14:$I$21</c:f>
              <c:numCache/>
            </c:numRef>
          </c:val>
          <c:smooth val="0"/>
        </c:ser>
        <c:marker val="1"/>
        <c:axId val="18586520"/>
        <c:axId val="33060953"/>
      </c:line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060953"/>
        <c:crosses val="autoZero"/>
        <c:auto val="1"/>
        <c:lblOffset val="100"/>
        <c:tickLblSkip val="1"/>
        <c:noMultiLvlLbl val="0"/>
      </c:catAx>
      <c:valAx>
        <c:axId val="3306095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58652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175"/>
          <c:w val="0.9585"/>
          <c:h val="0.744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Complex'!$A$14:$A$21</c:f>
              <c:numCache/>
            </c:numRef>
          </c:cat>
          <c:val>
            <c:numRef>
              <c:f>'Capitol Complex'!$E$14:$E$21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Complex'!$A$14:$A$21</c:f>
              <c:numCache/>
            </c:numRef>
          </c:cat>
          <c:val>
            <c:numRef>
              <c:f>'Capitol Complex'!$F$14:$F$21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Complex'!$A$14:$A$21</c:f>
              <c:numCache/>
            </c:numRef>
          </c:cat>
          <c:val>
            <c:numRef>
              <c:f>'Capitol Complex'!$J$14:$J$21</c:f>
              <c:numCache/>
            </c:numRef>
          </c:val>
          <c:smooth val="0"/>
        </c:ser>
        <c:marker val="1"/>
        <c:axId val="29113122"/>
        <c:axId val="60691507"/>
      </c:lineChart>
      <c:catAx>
        <c:axId val="2911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691507"/>
        <c:crosses val="autoZero"/>
        <c:auto val="1"/>
        <c:lblOffset val="100"/>
        <c:tickLblSkip val="1"/>
        <c:noMultiLvlLbl val="0"/>
      </c:catAx>
      <c:valAx>
        <c:axId val="6069150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11312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0.944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'W. Encanto'!$B$57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Encanto'!$C$60:$C$68</c:f>
              <c:numCache/>
            </c:numRef>
          </c:val>
        </c:ser>
        <c:ser>
          <c:idx val="2"/>
          <c:order val="1"/>
          <c:tx>
            <c:strRef>
              <c:f>'W. Encanto'!$D$57:$E$57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Encanto'!$E$60:$E$68</c:f>
              <c:numCache/>
            </c:numRef>
          </c:val>
        </c:ser>
        <c:ser>
          <c:idx val="3"/>
          <c:order val="2"/>
          <c:tx>
            <c:strRef>
              <c:f>'W. Encanto'!$F$57:$G$57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Encanto'!$G$60:$G$68</c:f>
              <c:numCache/>
            </c:numRef>
          </c:val>
        </c:ser>
        <c:ser>
          <c:idx val="4"/>
          <c:order val="3"/>
          <c:tx>
            <c:strRef>
              <c:f>'W. Encanto'!$H$57:$I$57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Encanto'!$I$60:$I$68</c:f>
              <c:numCache/>
            </c:numRef>
          </c:val>
        </c:ser>
        <c:ser>
          <c:idx val="1"/>
          <c:order val="4"/>
          <c:tx>
            <c:strRef>
              <c:f>'W. Encanto'!$J$57:$K$57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Encanto'!$K$60:$K$68</c:f>
              <c:numCache/>
            </c:numRef>
          </c:val>
        </c:ser>
        <c:ser>
          <c:idx val="5"/>
          <c:order val="5"/>
          <c:tx>
            <c:strRef>
              <c:f>'W. Encanto'!$L$57:$M$57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'W. Encanto'!$M$60:$M$68</c:f>
              <c:numCache/>
            </c:numRef>
          </c:val>
        </c:ser>
        <c:axId val="9352652"/>
        <c:axId val="17065005"/>
      </c:barChart>
      <c:catAx>
        <c:axId val="93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65005"/>
        <c:crosses val="autoZero"/>
        <c:auto val="1"/>
        <c:lblOffset val="100"/>
        <c:tickLblSkip val="1"/>
        <c:noMultiLvlLbl val="0"/>
      </c:catAx>
      <c:valAx>
        <c:axId val="17065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52652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5"/>
          <c:y val="0.9305"/>
          <c:w val="0.436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625"/>
          <c:w val="0.963"/>
          <c:h val="0.76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Encanto'!$A$14:$A$23</c:f>
              <c:numCache/>
            </c:numRef>
          </c:cat>
          <c:val>
            <c:numRef>
              <c:f>'W. Encanto'!$B$14:$B$23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Encanto'!$A$14:$A$23</c:f>
              <c:numCache/>
            </c:numRef>
          </c:cat>
          <c:val>
            <c:numRef>
              <c:f>'W. Encanto'!$C$14:$C$23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Encanto'!$A$14:$A$23</c:f>
              <c:numCache/>
            </c:numRef>
          </c:cat>
          <c:val>
            <c:numRef>
              <c:f>'W. Encanto'!$I$14:$I$23</c:f>
              <c:numCache/>
            </c:numRef>
          </c:val>
          <c:smooth val="0"/>
        </c:ser>
        <c:marker val="1"/>
        <c:axId val="19367318"/>
        <c:axId val="40088135"/>
      </c:lineChart>
      <c:catAx>
        <c:axId val="19367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088135"/>
        <c:crosses val="autoZero"/>
        <c:auto val="1"/>
        <c:lblOffset val="100"/>
        <c:tickLblSkip val="1"/>
        <c:noMultiLvlLbl val="0"/>
      </c:catAx>
      <c:valAx>
        <c:axId val="4008813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36731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6"/>
          <c:w val="0.676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15"/>
          <c:w val="0.95925"/>
          <c:h val="0.74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Encanto'!$A$14:$A$23</c:f>
              <c:numCache/>
            </c:numRef>
          </c:cat>
          <c:val>
            <c:numRef>
              <c:f>'W. Encanto'!$E$14:$E$23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Encanto'!$A$14:$A$23</c:f>
              <c:numCache/>
            </c:numRef>
          </c:cat>
          <c:val>
            <c:numRef>
              <c:f>'W. Encanto'!$F$14:$F$23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Encanto'!$A$14:$A$23</c:f>
              <c:numCache/>
            </c:numRef>
          </c:cat>
          <c:val>
            <c:numRef>
              <c:f>'W. Encanto'!$J$14:$J$23</c:f>
              <c:numCache/>
            </c:numRef>
          </c:val>
          <c:smooth val="0"/>
        </c:ser>
        <c:marker val="1"/>
        <c:axId val="25248896"/>
        <c:axId val="25913473"/>
      </c:lineChart>
      <c:catAx>
        <c:axId val="2524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913473"/>
        <c:crosses val="autoZero"/>
        <c:auto val="1"/>
        <c:lblOffset val="100"/>
        <c:tickLblSkip val="1"/>
        <c:noMultiLvlLbl val="0"/>
      </c:catAx>
      <c:valAx>
        <c:axId val="2591347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24889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0.53</cdr:y>
    </cdr:from>
    <cdr:to>
      <cdr:x>0.99125</cdr:x>
      <cdr:y>0.761</cdr:y>
    </cdr:to>
    <cdr:sp>
      <cdr:nvSpPr>
        <cdr:cNvPr id="1" name="AutoShape 1"/>
        <cdr:cNvSpPr>
          <a:spLocks/>
        </cdr:cNvSpPr>
      </cdr:nvSpPr>
      <cdr:spPr>
        <a:xfrm>
          <a:off x="6724650" y="1495425"/>
          <a:ext cx="276225" cy="657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0.95675</cdr:x>
      <cdr:y>0.29875</cdr:y>
    </cdr:from>
    <cdr:to>
      <cdr:x>1</cdr:x>
      <cdr:y>0.4735</cdr:y>
    </cdr:to>
    <cdr:sp>
      <cdr:nvSpPr>
        <cdr:cNvPr id="1" name="AutoShape 2"/>
        <cdr:cNvSpPr>
          <a:spLocks/>
        </cdr:cNvSpPr>
      </cdr:nvSpPr>
      <cdr:spPr>
        <a:xfrm>
          <a:off x="5667375" y="657225"/>
          <a:ext cx="25717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0.294</cdr:y>
    </cdr:from>
    <cdr:to>
      <cdr:x>1</cdr:x>
      <cdr:y>0.459</cdr:y>
    </cdr:to>
    <cdr:sp>
      <cdr:nvSpPr>
        <cdr:cNvPr id="1" name="AutoShape 2"/>
        <cdr:cNvSpPr>
          <a:spLocks/>
        </cdr:cNvSpPr>
      </cdr:nvSpPr>
      <cdr:spPr>
        <a:xfrm>
          <a:off x="5657850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68</xdr:row>
      <xdr:rowOff>0</xdr:rowOff>
    </xdr:from>
    <xdr:to>
      <xdr:col>8</xdr:col>
      <xdr:colOff>47625</xdr:colOff>
      <xdr:row>86</xdr:row>
      <xdr:rowOff>38100</xdr:rowOff>
    </xdr:to>
    <xdr:graphicFrame>
      <xdr:nvGraphicFramePr>
        <xdr:cNvPr id="1" name="Chart 1"/>
        <xdr:cNvGraphicFramePr/>
      </xdr:nvGraphicFramePr>
      <xdr:xfrm>
        <a:off x="9525" y="11477625"/>
        <a:ext cx="70675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21</xdr:row>
      <xdr:rowOff>9525</xdr:rowOff>
    </xdr:from>
    <xdr:to>
      <xdr:col>6</xdr:col>
      <xdr:colOff>628650</xdr:colOff>
      <xdr:row>35</xdr:row>
      <xdr:rowOff>95250</xdr:rowOff>
    </xdr:to>
    <xdr:graphicFrame>
      <xdr:nvGraphicFramePr>
        <xdr:cNvPr id="2" name="Chart 2"/>
        <xdr:cNvGraphicFramePr/>
      </xdr:nvGraphicFramePr>
      <xdr:xfrm>
        <a:off x="85725" y="40671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36</xdr:row>
      <xdr:rowOff>104775</xdr:rowOff>
    </xdr:from>
    <xdr:to>
      <xdr:col>6</xdr:col>
      <xdr:colOff>561975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19050" y="64484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113</xdr:row>
      <xdr:rowOff>114300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211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142875</xdr:colOff>
      <xdr:row>21</xdr:row>
      <xdr:rowOff>9525</xdr:rowOff>
    </xdr:from>
    <xdr:to>
      <xdr:col>8</xdr:col>
      <xdr:colOff>676275</xdr:colOff>
      <xdr:row>25</xdr:row>
      <xdr:rowOff>19050</xdr:rowOff>
    </xdr:to>
    <xdr:sp>
      <xdr:nvSpPr>
        <xdr:cNvPr id="5" name="AutoShape 8"/>
        <xdr:cNvSpPr>
          <a:spLocks/>
        </xdr:cNvSpPr>
      </xdr:nvSpPr>
      <xdr:spPr>
        <a:xfrm>
          <a:off x="6391275" y="4067175"/>
          <a:ext cx="1314450" cy="619125"/>
        </a:xfrm>
        <a:prstGeom prst="borderCallout1">
          <a:avLst>
            <a:gd name="adj1" fmla="val -309194"/>
            <a:gd name="adj2" fmla="val -37101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36</xdr:row>
      <xdr:rowOff>114300</xdr:rowOff>
    </xdr:from>
    <xdr:to>
      <xdr:col>8</xdr:col>
      <xdr:colOff>647700</xdr:colOff>
      <xdr:row>38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6124575" y="6457950"/>
          <a:ext cx="1552575" cy="314325"/>
        </a:xfrm>
        <a:prstGeom prst="borderCallout1">
          <a:avLst>
            <a:gd name="adj1" fmla="val -243384"/>
            <a:gd name="adj2" fmla="val -26879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87</xdr:row>
      <xdr:rowOff>0</xdr:rowOff>
    </xdr:from>
    <xdr:ext cx="85725" cy="219075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420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114300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219075" y="140779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51435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46399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316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316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316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316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316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316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316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238125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316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238125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316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0.95025</cdr:x>
      <cdr:y>0.53</cdr:y>
    </cdr:from>
    <cdr:to>
      <cdr:x>0.99075</cdr:x>
      <cdr:y>0.761</cdr:y>
    </cdr:to>
    <cdr:sp>
      <cdr:nvSpPr>
        <cdr:cNvPr id="1" name="AutoShape 1"/>
        <cdr:cNvSpPr>
          <a:spLocks/>
        </cdr:cNvSpPr>
      </cdr:nvSpPr>
      <cdr:spPr>
        <a:xfrm>
          <a:off x="6705600" y="1495425"/>
          <a:ext cx="285750" cy="657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0.30075</cdr:y>
    </cdr:from>
    <cdr:to>
      <cdr:x>1</cdr:x>
      <cdr:y>0.47325</cdr:y>
    </cdr:to>
    <cdr:sp>
      <cdr:nvSpPr>
        <cdr:cNvPr id="1" name="AutoShape 2"/>
        <cdr:cNvSpPr>
          <a:spLocks/>
        </cdr:cNvSpPr>
      </cdr:nvSpPr>
      <cdr:spPr>
        <a:xfrm>
          <a:off x="5648325" y="628650"/>
          <a:ext cx="266700" cy="3619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0.294</cdr:y>
    </cdr:from>
    <cdr:to>
      <cdr:x>1</cdr:x>
      <cdr:y>0.459</cdr:y>
    </cdr:to>
    <cdr:sp>
      <cdr:nvSpPr>
        <cdr:cNvPr id="1" name="AutoShape 2"/>
        <cdr:cNvSpPr>
          <a:spLocks/>
        </cdr:cNvSpPr>
      </cdr:nvSpPr>
      <cdr:spPr>
        <a:xfrm>
          <a:off x="5648325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70</xdr:row>
      <xdr:rowOff>0</xdr:rowOff>
    </xdr:from>
    <xdr:to>
      <xdr:col>8</xdr:col>
      <xdr:colOff>47625</xdr:colOff>
      <xdr:row>88</xdr:row>
      <xdr:rowOff>38100</xdr:rowOff>
    </xdr:to>
    <xdr:graphicFrame>
      <xdr:nvGraphicFramePr>
        <xdr:cNvPr id="1" name="Chart 1"/>
        <xdr:cNvGraphicFramePr/>
      </xdr:nvGraphicFramePr>
      <xdr:xfrm>
        <a:off x="9525" y="11830050"/>
        <a:ext cx="70580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28575</xdr:rowOff>
    </xdr:from>
    <xdr:to>
      <xdr:col>6</xdr:col>
      <xdr:colOff>581025</xdr:colOff>
      <xdr:row>37</xdr:row>
      <xdr:rowOff>9525</xdr:rowOff>
    </xdr:to>
    <xdr:graphicFrame>
      <xdr:nvGraphicFramePr>
        <xdr:cNvPr id="2" name="Chart 2"/>
        <xdr:cNvGraphicFramePr/>
      </xdr:nvGraphicFramePr>
      <xdr:xfrm>
        <a:off x="47625" y="4438650"/>
        <a:ext cx="59150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28575</xdr:rowOff>
    </xdr:from>
    <xdr:to>
      <xdr:col>6</xdr:col>
      <xdr:colOff>561975</xdr:colOff>
      <xdr:row>53</xdr:row>
      <xdr:rowOff>28575</xdr:rowOff>
    </xdr:to>
    <xdr:graphicFrame>
      <xdr:nvGraphicFramePr>
        <xdr:cNvPr id="3" name="Chart 3"/>
        <xdr:cNvGraphicFramePr/>
      </xdr:nvGraphicFramePr>
      <xdr:xfrm>
        <a:off x="19050" y="67246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115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564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123825</xdr:colOff>
      <xdr:row>23</xdr:row>
      <xdr:rowOff>66675</xdr:rowOff>
    </xdr:from>
    <xdr:to>
      <xdr:col>8</xdr:col>
      <xdr:colOff>742950</xdr:colOff>
      <xdr:row>27</xdr:row>
      <xdr:rowOff>28575</xdr:rowOff>
    </xdr:to>
    <xdr:sp>
      <xdr:nvSpPr>
        <xdr:cNvPr id="5" name="AutoShape 8"/>
        <xdr:cNvSpPr>
          <a:spLocks/>
        </xdr:cNvSpPr>
      </xdr:nvSpPr>
      <xdr:spPr>
        <a:xfrm>
          <a:off x="6372225" y="4476750"/>
          <a:ext cx="1390650" cy="57150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37</xdr:row>
      <xdr:rowOff>142875</xdr:rowOff>
    </xdr:from>
    <xdr:to>
      <xdr:col>8</xdr:col>
      <xdr:colOff>676275</xdr:colOff>
      <xdr:row>40</xdr:row>
      <xdr:rowOff>19050</xdr:rowOff>
    </xdr:to>
    <xdr:sp>
      <xdr:nvSpPr>
        <xdr:cNvPr id="6" name="AutoShape 9"/>
        <xdr:cNvSpPr>
          <a:spLocks/>
        </xdr:cNvSpPr>
      </xdr:nvSpPr>
      <xdr:spPr>
        <a:xfrm>
          <a:off x="6105525" y="6686550"/>
          <a:ext cx="1590675" cy="333375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73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114300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219075" y="144303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4992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Survey%20Output%20for%20Agency%20Maps%20with%20Calcs%20with%20CW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TRP Raw Data"/>
      <sheetName val="Summary by Fil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zoomScalePageLayoutView="0" workbookViewId="0" topLeftCell="A1">
      <selection activeCell="L78" sqref="L78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25390625" style="4" customWidth="1"/>
    <col min="9" max="9" width="11.375" style="4" customWidth="1"/>
    <col min="10" max="15" width="11.375" style="5" customWidth="1"/>
    <col min="16" max="50" width="5.00390625" style="5" customWidth="1"/>
    <col min="51" max="53" width="11.375" style="5" customWidth="1"/>
    <col min="54" max="16384" width="11.375" style="4" customWidth="1"/>
  </cols>
  <sheetData>
    <row r="1" ht="15" customHeight="1"/>
    <row r="2" spans="1:10" ht="22.5">
      <c r="A2" s="90" t="s">
        <v>39</v>
      </c>
      <c r="B2" s="90"/>
      <c r="C2" s="90"/>
      <c r="D2" s="90"/>
      <c r="E2" s="90"/>
      <c r="F2" s="90"/>
      <c r="G2" s="90"/>
      <c r="H2" s="91"/>
      <c r="I2" s="91"/>
      <c r="J2" s="6"/>
    </row>
    <row r="3" spans="1:10" ht="15.75" customHeight="1">
      <c r="A3" s="92" t="s">
        <v>0</v>
      </c>
      <c r="B3" s="92"/>
      <c r="C3" s="92"/>
      <c r="D3" s="92"/>
      <c r="E3" s="92"/>
      <c r="F3" s="92"/>
      <c r="G3" s="92"/>
      <c r="H3" s="93"/>
      <c r="I3" s="93"/>
      <c r="J3" s="6"/>
    </row>
    <row r="4" ht="6.75" customHeight="1">
      <c r="F4" s="7"/>
    </row>
    <row r="5" ht="13.5" thickBot="1">
      <c r="F5" s="7"/>
    </row>
    <row r="6" spans="1:49" s="1" customFormat="1" ht="15.75" thickBot="1">
      <c r="A6" s="8" t="s">
        <v>1</v>
      </c>
      <c r="B6" s="9">
        <v>2012</v>
      </c>
      <c r="C6" s="9">
        <v>2013</v>
      </c>
      <c r="D6" s="9" t="s">
        <v>38</v>
      </c>
      <c r="E6" s="9">
        <v>2016</v>
      </c>
      <c r="F6" s="9">
        <v>2017</v>
      </c>
      <c r="G6" s="8">
        <v>2018</v>
      </c>
      <c r="H6" s="8">
        <v>2019</v>
      </c>
      <c r="I6" s="8">
        <v>2020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5">
      <c r="A7" s="10" t="s">
        <v>2</v>
      </c>
      <c r="B7" s="11">
        <v>0.778</v>
      </c>
      <c r="C7" s="11">
        <v>1</v>
      </c>
      <c r="D7" s="11">
        <v>1</v>
      </c>
      <c r="E7" s="11">
        <v>1</v>
      </c>
      <c r="F7" s="11">
        <v>1</v>
      </c>
      <c r="G7" s="12">
        <v>1</v>
      </c>
      <c r="H7" s="12">
        <v>0</v>
      </c>
      <c r="I7" s="12">
        <v>0.13043478260869565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53" ht="15" customHeight="1">
      <c r="B8" s="3" t="s">
        <v>37</v>
      </c>
      <c r="F8" s="5"/>
      <c r="G8" s="5"/>
      <c r="H8" s="5"/>
      <c r="I8" s="5"/>
      <c r="AX8" s="4"/>
      <c r="AY8" s="4"/>
      <c r="AZ8" s="4"/>
      <c r="BA8" s="4"/>
    </row>
    <row r="9" ht="15" customHeight="1"/>
    <row r="10" spans="1:9" ht="18.75">
      <c r="A10" s="94" t="s">
        <v>3</v>
      </c>
      <c r="B10" s="94"/>
      <c r="C10" s="94"/>
      <c r="D10" s="94"/>
      <c r="E10" s="94"/>
      <c r="F10" s="94"/>
      <c r="G10" s="94"/>
      <c r="H10" s="95"/>
      <c r="I10" s="95"/>
    </row>
    <row r="11" spans="1:8" ht="12" customHeight="1" thickBot="1">
      <c r="A11" s="96"/>
      <c r="B11" s="96"/>
      <c r="C11" s="96"/>
      <c r="D11" s="96"/>
      <c r="E11" s="96"/>
      <c r="F11" s="96"/>
      <c r="G11" s="96"/>
      <c r="H11" s="13"/>
    </row>
    <row r="12" spans="2:52" s="1" customFormat="1" ht="15.75" thickBot="1">
      <c r="B12" s="97" t="s">
        <v>4</v>
      </c>
      <c r="C12" s="98"/>
      <c r="D12" s="99"/>
      <c r="E12" s="97" t="s">
        <v>5</v>
      </c>
      <c r="F12" s="100"/>
      <c r="G12" s="101"/>
      <c r="H12" s="14" t="s">
        <v>6</v>
      </c>
      <c r="I12" s="110" t="s">
        <v>7</v>
      </c>
      <c r="J12" s="10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2">
        <v>2012</v>
      </c>
      <c r="B14" s="60">
        <v>0.6</v>
      </c>
      <c r="C14" s="61">
        <v>0.642</v>
      </c>
      <c r="D14" s="62" t="s">
        <v>35</v>
      </c>
      <c r="E14" s="60">
        <v>0.6</v>
      </c>
      <c r="F14" s="61">
        <v>0.512</v>
      </c>
      <c r="G14" s="62" t="s">
        <v>35</v>
      </c>
      <c r="H14" s="26" t="s">
        <v>36</v>
      </c>
      <c r="I14" s="80">
        <v>0.6939</v>
      </c>
      <c r="J14" s="80">
        <v>0.6664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2">
        <v>2013</v>
      </c>
      <c r="B15" s="63">
        <v>0.6</v>
      </c>
      <c r="C15" s="24">
        <v>0.786</v>
      </c>
      <c r="D15" s="25">
        <f>(C15-C14)/C14</f>
        <v>0.22429906542056077</v>
      </c>
      <c r="E15" s="63">
        <v>0.6</v>
      </c>
      <c r="F15" s="24">
        <v>0.813</v>
      </c>
      <c r="G15" s="25">
        <f>(F15-F14)/F14</f>
        <v>0.5878906249999999</v>
      </c>
      <c r="H15" s="26" t="s">
        <v>14</v>
      </c>
      <c r="I15" s="80">
        <v>0.7081</v>
      </c>
      <c r="J15" s="80">
        <v>0.6741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2">
        <v>2015</v>
      </c>
      <c r="B16" s="63">
        <v>0.6</v>
      </c>
      <c r="C16" s="24">
        <v>0.725</v>
      </c>
      <c r="D16" s="25">
        <f>(C16-C15)/C15</f>
        <v>-0.07760814249363875</v>
      </c>
      <c r="E16" s="63">
        <v>0.6</v>
      </c>
      <c r="F16" s="24">
        <v>0.725</v>
      </c>
      <c r="G16" s="25">
        <f>(F16-F15)/F15</f>
        <v>-0.10824108241082407</v>
      </c>
      <c r="H16" s="26" t="s">
        <v>14</v>
      </c>
      <c r="I16" s="80">
        <v>0.7083</v>
      </c>
      <c r="J16" s="80">
        <v>0.668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32" customFormat="1" ht="15">
      <c r="A17" s="22">
        <v>2016</v>
      </c>
      <c r="B17" s="63">
        <v>0.6</v>
      </c>
      <c r="C17" s="24">
        <v>0.7</v>
      </c>
      <c r="D17" s="25">
        <f>(C17-C16)/C16</f>
        <v>-0.03448275862068969</v>
      </c>
      <c r="E17" s="63">
        <v>0.6</v>
      </c>
      <c r="F17" s="24">
        <v>0.633</v>
      </c>
      <c r="G17" s="25">
        <f>(F17-F16)/F16</f>
        <v>-0.12689655172413788</v>
      </c>
      <c r="H17" s="26" t="s">
        <v>14</v>
      </c>
      <c r="I17" s="81">
        <v>0.7158</v>
      </c>
      <c r="J17" s="81">
        <v>0.6789</v>
      </c>
      <c r="K17" s="21"/>
      <c r="L17" s="21"/>
      <c r="M17" s="21"/>
      <c r="N17" s="21"/>
      <c r="O17" s="21"/>
      <c r="P17" s="21"/>
      <c r="Q17" s="21"/>
      <c r="R17" s="21"/>
      <c r="S17" s="31"/>
      <c r="T17" s="21"/>
      <c r="U17" s="21"/>
      <c r="V17" s="21"/>
      <c r="W17" s="3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s="1" customFormat="1" ht="15.75" thickBot="1">
      <c r="A18" s="22">
        <v>2017</v>
      </c>
      <c r="B18" s="33">
        <v>0.6</v>
      </c>
      <c r="C18" s="34">
        <v>0.925</v>
      </c>
      <c r="D18" s="25">
        <f>(C18-C17)/C17</f>
        <v>0.32142857142857156</v>
      </c>
      <c r="E18" s="33">
        <v>0.6</v>
      </c>
      <c r="F18" s="34">
        <v>0.905</v>
      </c>
      <c r="G18" s="25">
        <f>(F18-F17)/F17</f>
        <v>0.4296998420221169</v>
      </c>
      <c r="H18" s="26" t="s">
        <v>14</v>
      </c>
      <c r="I18" s="80">
        <v>0.7517</v>
      </c>
      <c r="J18" s="80">
        <v>0.7189</v>
      </c>
      <c r="K18" s="2"/>
      <c r="L18" s="2"/>
      <c r="M18" s="2"/>
      <c r="N18" s="2"/>
      <c r="O18" s="2"/>
      <c r="P18" s="2"/>
      <c r="Q18" s="2"/>
      <c r="R18" s="2"/>
      <c r="S18" s="27"/>
      <c r="T18" s="21"/>
      <c r="U18" s="2"/>
      <c r="V18" s="2"/>
      <c r="W18" s="27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25" ht="15.75" thickBot="1">
      <c r="A19" s="28">
        <v>2018</v>
      </c>
      <c r="B19" s="77">
        <v>0.6</v>
      </c>
      <c r="C19" s="78">
        <v>1</v>
      </c>
      <c r="D19" s="29">
        <f>(C19-C18)/C18</f>
        <v>0.08108108108108103</v>
      </c>
      <c r="E19" s="77">
        <v>0.6</v>
      </c>
      <c r="F19" s="78">
        <v>1</v>
      </c>
      <c r="G19" s="29">
        <f>(F19-F18)/F18</f>
        <v>0.1049723756906077</v>
      </c>
      <c r="H19" s="30" t="s">
        <v>14</v>
      </c>
      <c r="I19" s="80">
        <v>0.7593</v>
      </c>
      <c r="J19" s="80">
        <v>0.7154</v>
      </c>
      <c r="T19" s="35"/>
      <c r="U19" s="36"/>
      <c r="X19" s="35"/>
      <c r="Y19" s="36"/>
    </row>
    <row r="20" spans="1:25" ht="15.75" thickBot="1">
      <c r="A20" s="22">
        <v>2019</v>
      </c>
      <c r="B20" s="33">
        <v>0.6</v>
      </c>
      <c r="C20" s="34">
        <f>9213.48314606742%/100</f>
        <v>0.9213483146067419</v>
      </c>
      <c r="D20" s="29">
        <f>(C20-C19)/C19</f>
        <v>-0.07865168539325806</v>
      </c>
      <c r="E20" s="33">
        <v>0.6</v>
      </c>
      <c r="F20" s="34">
        <f>8906.09874152953%/100</f>
        <v>0.890609874152953</v>
      </c>
      <c r="G20" s="29">
        <f>(F20-F19)/F19</f>
        <v>-0.10939012584704699</v>
      </c>
      <c r="H20" s="30" t="s">
        <v>14</v>
      </c>
      <c r="I20" s="80">
        <v>0.7365</v>
      </c>
      <c r="J20" s="80">
        <v>0.6923</v>
      </c>
      <c r="T20" s="35"/>
      <c r="U20" s="36"/>
      <c r="X20" s="35"/>
      <c r="Y20" s="36"/>
    </row>
    <row r="21" spans="1:25" ht="15.75" thickBot="1">
      <c r="A21" s="22">
        <v>2020</v>
      </c>
      <c r="B21" s="33">
        <v>0.6</v>
      </c>
      <c r="C21" s="34">
        <v>0.9333333333333333</v>
      </c>
      <c r="D21" s="29">
        <f>(C21-C20)/C20</f>
        <v>0.01300813008130043</v>
      </c>
      <c r="E21" s="33">
        <v>0.6</v>
      </c>
      <c r="F21" s="34">
        <v>0.9088607594936708</v>
      </c>
      <c r="G21" s="29">
        <f>(F21-F20)/F20</f>
        <v>0.020492570170610343</v>
      </c>
      <c r="H21" s="30" t="s">
        <v>14</v>
      </c>
      <c r="I21" s="80">
        <v>0.7374</v>
      </c>
      <c r="J21" s="80">
        <v>0.708</v>
      </c>
      <c r="T21" s="35"/>
      <c r="U21" s="36"/>
      <c r="X21" s="35"/>
      <c r="Y21" s="36"/>
    </row>
    <row r="22" spans="20:25" ht="12">
      <c r="T22" s="35"/>
      <c r="U22" s="36"/>
      <c r="X22" s="35"/>
      <c r="Y22" s="36"/>
    </row>
    <row r="23" spans="20:25" ht="12">
      <c r="T23" s="35"/>
      <c r="U23" s="36"/>
      <c r="X23" s="35"/>
      <c r="Y23" s="36"/>
    </row>
    <row r="24" spans="20:25" ht="12">
      <c r="T24" s="35"/>
      <c r="U24" s="36"/>
      <c r="X24" s="35"/>
      <c r="Y24" s="36"/>
    </row>
    <row r="25" spans="20:25" ht="12">
      <c r="T25" s="35"/>
      <c r="U25" s="36"/>
      <c r="X25" s="35"/>
      <c r="Y25" s="36"/>
    </row>
    <row r="26" spans="20:25" ht="12">
      <c r="T26" s="35"/>
      <c r="U26" s="36"/>
      <c r="X26" s="35"/>
      <c r="Y26" s="36"/>
    </row>
    <row r="27" spans="20:25" ht="12">
      <c r="T27" s="35"/>
      <c r="U27" s="36"/>
      <c r="X27" s="35"/>
      <c r="Y27" s="36"/>
    </row>
    <row r="28" spans="12:13" ht="12">
      <c r="L28" s="36"/>
      <c r="M28" s="36"/>
    </row>
    <row r="30" ht="12">
      <c r="W30" s="37"/>
    </row>
    <row r="31" ht="12">
      <c r="W31" s="37"/>
    </row>
    <row r="32" ht="12">
      <c r="W32" s="37"/>
    </row>
    <row r="33" ht="12">
      <c r="W33" s="37"/>
    </row>
    <row r="34" ht="12">
      <c r="W34" s="37"/>
    </row>
    <row r="35" ht="12">
      <c r="W35" s="37"/>
    </row>
    <row r="52" ht="12" customHeight="1"/>
    <row r="53" spans="1:9" ht="18.75" customHeight="1">
      <c r="A53" s="104" t="s">
        <v>15</v>
      </c>
      <c r="B53" s="104"/>
      <c r="C53" s="104"/>
      <c r="D53" s="104"/>
      <c r="E53" s="104"/>
      <c r="F53" s="104"/>
      <c r="G53" s="104"/>
      <c r="H53" s="95"/>
      <c r="I53" s="95"/>
    </row>
    <row r="54" ht="12.75" thickBot="1"/>
    <row r="55" spans="2:53" s="7" customFormat="1" ht="13.5" customHeight="1" thickBot="1">
      <c r="B55" s="105">
        <v>2013</v>
      </c>
      <c r="C55" s="106"/>
      <c r="D55" s="107">
        <v>2015</v>
      </c>
      <c r="E55" s="108"/>
      <c r="F55" s="107">
        <v>2016</v>
      </c>
      <c r="G55" s="108"/>
      <c r="H55" s="107">
        <v>2017</v>
      </c>
      <c r="I55" s="108"/>
      <c r="J55" s="107">
        <v>2018</v>
      </c>
      <c r="K55" s="108"/>
      <c r="L55" s="107">
        <v>2019</v>
      </c>
      <c r="M55" s="108"/>
      <c r="N55" s="107">
        <v>2020</v>
      </c>
      <c r="O55" s="10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</row>
    <row r="56" spans="1:53" s="7" customFormat="1" ht="13.5" thickBot="1">
      <c r="A56" s="70" t="s">
        <v>16</v>
      </c>
      <c r="B56" s="39" t="s">
        <v>17</v>
      </c>
      <c r="C56" s="18" t="s">
        <v>18</v>
      </c>
      <c r="D56" s="64" t="s">
        <v>17</v>
      </c>
      <c r="E56" s="65" t="s">
        <v>18</v>
      </c>
      <c r="F56" s="64" t="s">
        <v>17</v>
      </c>
      <c r="G56" s="65" t="s">
        <v>18</v>
      </c>
      <c r="H56" s="64" t="s">
        <v>17</v>
      </c>
      <c r="I56" s="65" t="s">
        <v>18</v>
      </c>
      <c r="J56" s="64" t="s">
        <v>17</v>
      </c>
      <c r="K56" s="65" t="s">
        <v>18</v>
      </c>
      <c r="L56" s="64" t="s">
        <v>17</v>
      </c>
      <c r="M56" s="65" t="s">
        <v>18</v>
      </c>
      <c r="N56" s="64" t="s">
        <v>17</v>
      </c>
      <c r="O56" s="65" t="s">
        <v>18</v>
      </c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</row>
    <row r="57" spans="1:53" s="7" customFormat="1" ht="12.75">
      <c r="A57" s="43" t="s">
        <v>19</v>
      </c>
      <c r="B57" s="40">
        <v>114</v>
      </c>
      <c r="C57" s="41">
        <f>B57/B67</f>
        <v>0.7862068965517242</v>
      </c>
      <c r="D57" s="66">
        <v>44.7</v>
      </c>
      <c r="E57" s="67">
        <f>D57/D67</f>
        <v>0.7214331826985152</v>
      </c>
      <c r="F57" s="66">
        <v>28</v>
      </c>
      <c r="G57" s="67">
        <f>F57/F67</f>
        <v>0.7</v>
      </c>
      <c r="H57" s="66">
        <v>49.3</v>
      </c>
      <c r="I57" s="67">
        <f>H57/H67</f>
        <v>0.7667185069984448</v>
      </c>
      <c r="J57" s="66">
        <v>19</v>
      </c>
      <c r="K57" s="67">
        <f>J57/J67</f>
        <v>1</v>
      </c>
      <c r="L57" s="66">
        <v>41</v>
      </c>
      <c r="M57" s="67">
        <f>L57/L67</f>
        <v>0.9213483146067416</v>
      </c>
      <c r="N57" s="66">
        <v>14</v>
      </c>
      <c r="O57" s="67">
        <f>N57/N67</f>
        <v>0.9333333333333333</v>
      </c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</row>
    <row r="58" spans="1:53" s="7" customFormat="1" ht="12.75">
      <c r="A58" s="43" t="s">
        <v>25</v>
      </c>
      <c r="B58" s="44">
        <v>0</v>
      </c>
      <c r="C58" s="45">
        <f>B58/B67</f>
        <v>0</v>
      </c>
      <c r="D58" s="68">
        <v>1.26</v>
      </c>
      <c r="E58" s="69">
        <f>D58/D67</f>
        <v>0.020335700451904453</v>
      </c>
      <c r="F58" s="68">
        <v>0</v>
      </c>
      <c r="G58" s="69">
        <f>F58/F67</f>
        <v>0</v>
      </c>
      <c r="H58" s="68">
        <v>0</v>
      </c>
      <c r="I58" s="69">
        <f>H58/H67</f>
        <v>0</v>
      </c>
      <c r="J58" s="68">
        <v>0</v>
      </c>
      <c r="K58" s="69">
        <f>J58/J67</f>
        <v>0</v>
      </c>
      <c r="L58" s="68">
        <v>0</v>
      </c>
      <c r="M58" s="69">
        <f>L58/L67</f>
        <v>0</v>
      </c>
      <c r="N58" s="68">
        <v>0</v>
      </c>
      <c r="O58" s="69">
        <f>N58/N67</f>
        <v>0</v>
      </c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</row>
    <row r="59" spans="1:53" s="7" customFormat="1" ht="12.75">
      <c r="A59" s="43" t="s">
        <v>22</v>
      </c>
      <c r="B59" s="44">
        <v>0</v>
      </c>
      <c r="C59" s="45">
        <f>B59/B67</f>
        <v>0</v>
      </c>
      <c r="D59" s="68">
        <v>0</v>
      </c>
      <c r="E59" s="69">
        <f>D59/D67</f>
        <v>0</v>
      </c>
      <c r="F59" s="68">
        <v>0</v>
      </c>
      <c r="G59" s="69">
        <f>F59/F67</f>
        <v>0</v>
      </c>
      <c r="H59" s="68">
        <v>0</v>
      </c>
      <c r="I59" s="69">
        <f>H59/H67</f>
        <v>0</v>
      </c>
      <c r="J59" s="68">
        <v>0</v>
      </c>
      <c r="K59" s="69">
        <f>J59/J67</f>
        <v>0</v>
      </c>
      <c r="L59" s="68">
        <v>0</v>
      </c>
      <c r="M59" s="69">
        <f>L59/L67</f>
        <v>0</v>
      </c>
      <c r="N59" s="68">
        <v>0</v>
      </c>
      <c r="O59" s="69">
        <f>N59/N67</f>
        <v>0</v>
      </c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</row>
    <row r="60" spans="1:53" s="7" customFormat="1" ht="12.75">
      <c r="A60" s="43" t="s">
        <v>20</v>
      </c>
      <c r="B60" s="44">
        <v>4</v>
      </c>
      <c r="C60" s="45">
        <f>B60/B67</f>
        <v>0.027586206896551724</v>
      </c>
      <c r="D60" s="68">
        <v>0</v>
      </c>
      <c r="E60" s="69">
        <f>D60/D67</f>
        <v>0</v>
      </c>
      <c r="F60" s="68">
        <v>2</v>
      </c>
      <c r="G60" s="69">
        <f>F60/F67</f>
        <v>0.05</v>
      </c>
      <c r="H60" s="68">
        <v>0</v>
      </c>
      <c r="I60" s="69">
        <f>H60/H67</f>
        <v>0</v>
      </c>
      <c r="J60" s="68">
        <v>0</v>
      </c>
      <c r="K60" s="69">
        <f>J60/J67</f>
        <v>0</v>
      </c>
      <c r="L60" s="68">
        <v>0</v>
      </c>
      <c r="M60" s="69">
        <f>L60/L67</f>
        <v>0</v>
      </c>
      <c r="N60" s="68">
        <v>0</v>
      </c>
      <c r="O60" s="69">
        <f>N60/N67</f>
        <v>0</v>
      </c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</row>
    <row r="61" spans="1:53" s="7" customFormat="1" ht="12.75">
      <c r="A61" s="43" t="s">
        <v>21</v>
      </c>
      <c r="B61" s="44">
        <v>5</v>
      </c>
      <c r="C61" s="45">
        <f>B61/B67</f>
        <v>0.034482758620689655</v>
      </c>
      <c r="D61" s="68">
        <v>3</v>
      </c>
      <c r="E61" s="69">
        <f>D61/D67</f>
        <v>0.04841833440929632</v>
      </c>
      <c r="F61" s="68">
        <v>2</v>
      </c>
      <c r="G61" s="69">
        <f>F61/F67</f>
        <v>0.05</v>
      </c>
      <c r="H61" s="68">
        <v>4</v>
      </c>
      <c r="I61" s="69">
        <f>H61/H67</f>
        <v>0.06220839813374806</v>
      </c>
      <c r="J61" s="68">
        <v>0</v>
      </c>
      <c r="K61" s="69">
        <f>J61/J67</f>
        <v>0</v>
      </c>
      <c r="L61" s="68">
        <v>2</v>
      </c>
      <c r="M61" s="69">
        <f>L61/L67</f>
        <v>0.0449438202247191</v>
      </c>
      <c r="N61" s="68">
        <v>0</v>
      </c>
      <c r="O61" s="69">
        <f>N61/N67</f>
        <v>0</v>
      </c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</row>
    <row r="62" spans="1:53" s="7" customFormat="1" ht="12.75" customHeight="1">
      <c r="A62" s="46" t="s">
        <v>26</v>
      </c>
      <c r="B62" s="44">
        <v>22</v>
      </c>
      <c r="C62" s="45">
        <f>B62/B67</f>
        <v>0.15172413793103448</v>
      </c>
      <c r="D62" s="68">
        <v>13</v>
      </c>
      <c r="E62" s="69">
        <f>D62/D67</f>
        <v>0.20981278244028406</v>
      </c>
      <c r="F62" s="68">
        <v>8</v>
      </c>
      <c r="G62" s="69">
        <f>F62/F67</f>
        <v>0.2</v>
      </c>
      <c r="H62" s="68">
        <v>11</v>
      </c>
      <c r="I62" s="69">
        <f>H62/H67</f>
        <v>0.17107309486780717</v>
      </c>
      <c r="J62" s="68"/>
      <c r="K62" s="69">
        <f>J62/J67</f>
        <v>0</v>
      </c>
      <c r="L62" s="68">
        <v>1.5</v>
      </c>
      <c r="M62" s="69">
        <f>L62/L67</f>
        <v>0.033707865168539325</v>
      </c>
      <c r="N62" s="68">
        <v>1</v>
      </c>
      <c r="O62" s="69">
        <f>N62/N67</f>
        <v>0.06666666666666667</v>
      </c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</row>
    <row r="63" spans="1:15" ht="12.75">
      <c r="A63" s="43" t="s">
        <v>30</v>
      </c>
      <c r="B63" s="44">
        <v>0</v>
      </c>
      <c r="C63" s="45">
        <f>B63/B67</f>
        <v>0</v>
      </c>
      <c r="D63" s="68">
        <v>0</v>
      </c>
      <c r="E63" s="69">
        <f>D63/D67</f>
        <v>0</v>
      </c>
      <c r="F63" s="68">
        <v>0</v>
      </c>
      <c r="G63" s="69">
        <f>F63/F67</f>
        <v>0</v>
      </c>
      <c r="H63" s="68">
        <v>0</v>
      </c>
      <c r="I63" s="69">
        <f>H63/H67</f>
        <v>0</v>
      </c>
      <c r="J63" s="68">
        <v>0</v>
      </c>
      <c r="K63" s="69">
        <f>J63/J67</f>
        <v>0</v>
      </c>
      <c r="L63" s="68">
        <v>0</v>
      </c>
      <c r="M63" s="69">
        <f>L63/L67</f>
        <v>0</v>
      </c>
      <c r="N63" s="68">
        <v>0</v>
      </c>
      <c r="O63" s="69">
        <f>N63/N67</f>
        <v>0</v>
      </c>
    </row>
    <row r="64" spans="1:53" s="7" customFormat="1" ht="12.75">
      <c r="A64" s="43" t="s">
        <v>29</v>
      </c>
      <c r="B64" s="44">
        <v>0</v>
      </c>
      <c r="C64" s="45">
        <f>B64/B67</f>
        <v>0</v>
      </c>
      <c r="D64" s="68">
        <v>0</v>
      </c>
      <c r="E64" s="69">
        <f>D64/D67</f>
        <v>0</v>
      </c>
      <c r="F64" s="68">
        <v>0</v>
      </c>
      <c r="G64" s="69">
        <f>F64/F67</f>
        <v>0</v>
      </c>
      <c r="H64" s="68">
        <v>0</v>
      </c>
      <c r="I64" s="69">
        <f>H64/H67</f>
        <v>0</v>
      </c>
      <c r="J64" s="68">
        <v>0</v>
      </c>
      <c r="K64" s="69">
        <f>J64/J67</f>
        <v>0</v>
      </c>
      <c r="L64" s="68">
        <v>0</v>
      </c>
      <c r="M64" s="69">
        <f>L64/L67</f>
        <v>0</v>
      </c>
      <c r="N64" s="68">
        <v>0</v>
      </c>
      <c r="O64" s="69">
        <f>N64/N67</f>
        <v>0</v>
      </c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</row>
    <row r="65" spans="1:53" s="7" customFormat="1" ht="12.75">
      <c r="A65" s="43" t="s">
        <v>24</v>
      </c>
      <c r="B65" s="44">
        <v>0</v>
      </c>
      <c r="C65" s="45">
        <f>B65/B67</f>
        <v>0</v>
      </c>
      <c r="D65" s="68">
        <v>0</v>
      </c>
      <c r="E65" s="69">
        <f>D65/D67</f>
        <v>0</v>
      </c>
      <c r="F65" s="68">
        <v>0</v>
      </c>
      <c r="G65" s="69">
        <f>F65/F67</f>
        <v>0</v>
      </c>
      <c r="H65" s="68">
        <v>0</v>
      </c>
      <c r="I65" s="69">
        <f>H65/H67</f>
        <v>0</v>
      </c>
      <c r="J65" s="68">
        <v>0</v>
      </c>
      <c r="K65" s="69">
        <f>J65/J67</f>
        <v>0</v>
      </c>
      <c r="L65" s="68">
        <v>0</v>
      </c>
      <c r="M65" s="69">
        <f>L65/L67</f>
        <v>0</v>
      </c>
      <c r="N65" s="68">
        <v>0</v>
      </c>
      <c r="O65" s="69">
        <f>N65/N67</f>
        <v>0</v>
      </c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</row>
    <row r="66" spans="1:53" s="7" customFormat="1" ht="12.75">
      <c r="A66" s="43" t="s">
        <v>23</v>
      </c>
      <c r="B66" s="44">
        <v>0</v>
      </c>
      <c r="C66" s="45">
        <f>B66/B67</f>
        <v>0</v>
      </c>
      <c r="D66" s="68">
        <v>0</v>
      </c>
      <c r="E66" s="69">
        <f>D66/D67</f>
        <v>0</v>
      </c>
      <c r="F66" s="68">
        <v>0</v>
      </c>
      <c r="G66" s="69">
        <f>F66/F67</f>
        <v>0</v>
      </c>
      <c r="H66" s="68">
        <v>0</v>
      </c>
      <c r="I66" s="69">
        <f>H66/H67</f>
        <v>0</v>
      </c>
      <c r="J66" s="68">
        <v>0</v>
      </c>
      <c r="K66" s="69">
        <f>J66/J67</f>
        <v>0</v>
      </c>
      <c r="L66" s="68">
        <v>0</v>
      </c>
      <c r="M66" s="69">
        <f>L66/L67</f>
        <v>0</v>
      </c>
      <c r="N66" s="68">
        <v>0</v>
      </c>
      <c r="O66" s="69">
        <f>N66/N67</f>
        <v>0</v>
      </c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</row>
    <row r="67" spans="1:53" s="7" customFormat="1" ht="13.5" thickBot="1">
      <c r="A67" s="43" t="s">
        <v>27</v>
      </c>
      <c r="B67" s="71">
        <f aca="true" t="shared" si="0" ref="B67:G67">SUM(B57:B66)</f>
        <v>145</v>
      </c>
      <c r="C67" s="72">
        <f t="shared" si="0"/>
        <v>1</v>
      </c>
      <c r="D67" s="71">
        <f t="shared" si="0"/>
        <v>61.96</v>
      </c>
      <c r="E67" s="72">
        <f t="shared" si="0"/>
        <v>1</v>
      </c>
      <c r="F67" s="73">
        <f t="shared" si="0"/>
        <v>40</v>
      </c>
      <c r="G67" s="74">
        <f t="shared" si="0"/>
        <v>1</v>
      </c>
      <c r="H67" s="73">
        <f>SUM(H57:H66)</f>
        <v>64.3</v>
      </c>
      <c r="I67" s="74">
        <f>SUM(I57:I66)</f>
        <v>1</v>
      </c>
      <c r="J67" s="73">
        <f>SUM(J57:J66)</f>
        <v>19</v>
      </c>
      <c r="K67" s="74">
        <f>SUM(K57:K66)</f>
        <v>1</v>
      </c>
      <c r="L67" s="73">
        <f>SUM(L57:L66)</f>
        <v>44.5</v>
      </c>
      <c r="M67" s="74">
        <f>SUM(M57:M66)</f>
        <v>1</v>
      </c>
      <c r="N67" s="73">
        <f>SUM(N57:N66)</f>
        <v>15</v>
      </c>
      <c r="O67" s="74">
        <f>SUM(O57:O66)</f>
        <v>1</v>
      </c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</row>
    <row r="68" spans="1:53" s="7" customFormat="1" ht="12.75">
      <c r="A68" s="47"/>
      <c r="B68" s="48"/>
      <c r="C68" s="49"/>
      <c r="D68" s="50"/>
      <c r="E68" s="42"/>
      <c r="F68" s="50"/>
      <c r="G68" s="42"/>
      <c r="H68" s="42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</row>
    <row r="69" spans="1:53" s="7" customFormat="1" ht="12.75">
      <c r="A69" s="47"/>
      <c r="B69" s="48"/>
      <c r="C69" s="49"/>
      <c r="D69" s="50"/>
      <c r="E69" s="42"/>
      <c r="F69" s="50"/>
      <c r="G69" s="42"/>
      <c r="H69" s="42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</row>
    <row r="70" spans="1:53" s="7" customFormat="1" ht="12.75">
      <c r="A70" s="47"/>
      <c r="B70" s="48"/>
      <c r="C70" s="49"/>
      <c r="D70" s="50"/>
      <c r="E70" s="42"/>
      <c r="F70" s="50"/>
      <c r="G70" s="42"/>
      <c r="H70" s="42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</row>
    <row r="71" spans="1:53" s="7" customFormat="1" ht="12.75">
      <c r="A71" s="47"/>
      <c r="B71" s="48"/>
      <c r="C71" s="49"/>
      <c r="D71" s="50"/>
      <c r="E71" s="42"/>
      <c r="F71" s="50"/>
      <c r="G71" s="42"/>
      <c r="H71" s="42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</row>
    <row r="72" spans="1:53" s="7" customFormat="1" ht="12.75">
      <c r="A72" s="47"/>
      <c r="B72" s="48"/>
      <c r="C72" s="49"/>
      <c r="D72" s="50"/>
      <c r="E72" s="42"/>
      <c r="F72" s="50"/>
      <c r="G72" s="42"/>
      <c r="H72" s="42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</row>
    <row r="73" spans="1:53" s="7" customFormat="1" ht="12.75">
      <c r="A73" s="47"/>
      <c r="B73" s="48"/>
      <c r="C73" s="49"/>
      <c r="D73" s="50"/>
      <c r="E73" s="42"/>
      <c r="F73" s="50"/>
      <c r="G73" s="42"/>
      <c r="H73" s="42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</row>
    <row r="85" ht="12"/>
    <row r="86" ht="12"/>
    <row r="88" ht="17.25" customHeight="1"/>
    <row r="89" spans="1:9" ht="40.5" customHeight="1">
      <c r="A89" s="51"/>
      <c r="B89" s="102" t="s">
        <v>31</v>
      </c>
      <c r="C89" s="102"/>
      <c r="D89" s="102"/>
      <c r="E89" s="102"/>
      <c r="F89" s="102"/>
      <c r="G89" s="51"/>
      <c r="H89" s="52"/>
      <c r="I89" s="52"/>
    </row>
    <row r="90" ht="12.75" thickBot="1"/>
    <row r="91" spans="4:53" s="7" customFormat="1" ht="13.5" thickBot="1">
      <c r="D91" s="53">
        <v>2013</v>
      </c>
      <c r="E91" s="53">
        <v>2015</v>
      </c>
      <c r="F91" s="53">
        <v>2016</v>
      </c>
      <c r="G91" s="53">
        <v>2017</v>
      </c>
      <c r="H91" s="53">
        <v>2018</v>
      </c>
      <c r="I91" s="53">
        <v>2019</v>
      </c>
      <c r="J91" s="53">
        <v>2020</v>
      </c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</row>
    <row r="92" spans="2:53" s="7" customFormat="1" ht="12.75">
      <c r="B92" s="43" t="s">
        <v>25</v>
      </c>
      <c r="C92" s="54"/>
      <c r="D92" s="75">
        <v>4</v>
      </c>
      <c r="E92" s="75">
        <v>6</v>
      </c>
      <c r="F92" s="56">
        <v>1</v>
      </c>
      <c r="G92" s="56">
        <v>4</v>
      </c>
      <c r="H92" s="56">
        <v>1</v>
      </c>
      <c r="I92" s="56">
        <v>0</v>
      </c>
      <c r="J92" s="56">
        <v>0</v>
      </c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</row>
    <row r="93" spans="2:53" s="7" customFormat="1" ht="12.75">
      <c r="B93" s="43" t="s">
        <v>22</v>
      </c>
      <c r="C93" s="57"/>
      <c r="D93" s="55">
        <v>0</v>
      </c>
      <c r="E93" s="55">
        <v>0</v>
      </c>
      <c r="F93" s="56">
        <v>1</v>
      </c>
      <c r="G93" s="56">
        <v>0</v>
      </c>
      <c r="H93" s="56">
        <v>0</v>
      </c>
      <c r="I93" s="56">
        <v>0</v>
      </c>
      <c r="J93" s="56">
        <v>1</v>
      </c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</row>
    <row r="94" spans="2:53" s="7" customFormat="1" ht="12.75">
      <c r="B94" s="43" t="s">
        <v>20</v>
      </c>
      <c r="C94" s="57"/>
      <c r="D94" s="55">
        <v>2</v>
      </c>
      <c r="E94" s="55">
        <v>3</v>
      </c>
      <c r="F94" s="56">
        <v>1</v>
      </c>
      <c r="G94" s="56">
        <v>1</v>
      </c>
      <c r="H94" s="56">
        <v>0</v>
      </c>
      <c r="I94" s="56">
        <v>0</v>
      </c>
      <c r="J94" s="56">
        <v>0</v>
      </c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</row>
    <row r="95" spans="2:53" s="7" customFormat="1" ht="12.75">
      <c r="B95" s="43" t="s">
        <v>21</v>
      </c>
      <c r="C95" s="57"/>
      <c r="D95" s="55">
        <v>11</v>
      </c>
      <c r="E95" s="55">
        <v>4</v>
      </c>
      <c r="F95" s="56">
        <v>1</v>
      </c>
      <c r="G95" s="56">
        <v>5</v>
      </c>
      <c r="H95" s="56">
        <v>0</v>
      </c>
      <c r="I95" s="56">
        <v>0</v>
      </c>
      <c r="J95" s="56">
        <v>0</v>
      </c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</row>
    <row r="96" spans="2:53" s="7" customFormat="1" ht="12.75" customHeight="1">
      <c r="B96" s="46" t="s">
        <v>26</v>
      </c>
      <c r="C96" s="57"/>
      <c r="D96" s="55">
        <v>6</v>
      </c>
      <c r="E96" s="55">
        <v>2</v>
      </c>
      <c r="F96" s="56">
        <v>2</v>
      </c>
      <c r="G96" s="56">
        <v>2</v>
      </c>
      <c r="H96" s="56">
        <v>1</v>
      </c>
      <c r="I96" s="56">
        <v>3</v>
      </c>
      <c r="J96" s="56">
        <v>0</v>
      </c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</row>
    <row r="97" spans="2:53" s="7" customFormat="1" ht="12.75" customHeight="1">
      <c r="B97" s="46" t="s">
        <v>30</v>
      </c>
      <c r="C97" s="57"/>
      <c r="D97" s="55">
        <v>3</v>
      </c>
      <c r="E97" s="55">
        <v>2</v>
      </c>
      <c r="F97" s="56">
        <v>0</v>
      </c>
      <c r="G97" s="56">
        <v>1</v>
      </c>
      <c r="H97" s="56"/>
      <c r="I97" s="56"/>
      <c r="J97" s="56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</row>
    <row r="98" spans="2:53" s="7" customFormat="1" ht="15" customHeight="1">
      <c r="B98" s="43" t="s">
        <v>29</v>
      </c>
      <c r="C98" s="57"/>
      <c r="D98" s="55">
        <v>4</v>
      </c>
      <c r="E98" s="55">
        <v>3</v>
      </c>
      <c r="F98" s="56">
        <v>4</v>
      </c>
      <c r="G98" s="56">
        <v>1</v>
      </c>
      <c r="H98" s="56">
        <v>0</v>
      </c>
      <c r="I98" s="56">
        <v>2</v>
      </c>
      <c r="J98" s="56">
        <v>0</v>
      </c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</row>
    <row r="99" spans="2:53" s="7" customFormat="1" ht="15" customHeight="1">
      <c r="B99" s="43" t="s">
        <v>24</v>
      </c>
      <c r="C99" s="57"/>
      <c r="D99" s="55">
        <v>0</v>
      </c>
      <c r="E99" s="55">
        <v>2</v>
      </c>
      <c r="F99" s="56">
        <v>0</v>
      </c>
      <c r="G99" s="56">
        <v>0</v>
      </c>
      <c r="H99" s="56">
        <v>0</v>
      </c>
      <c r="I99" s="56">
        <v>0</v>
      </c>
      <c r="J99" s="56">
        <v>1</v>
      </c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</row>
    <row r="100" spans="2:53" s="7" customFormat="1" ht="13.5" thickBot="1">
      <c r="B100" s="43" t="s">
        <v>23</v>
      </c>
      <c r="C100" s="54"/>
      <c r="D100" s="58">
        <v>3</v>
      </c>
      <c r="E100" s="58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</row>
    <row r="103" spans="2:63" ht="18.75" customHeight="1">
      <c r="B103" s="102" t="s">
        <v>32</v>
      </c>
      <c r="C103" s="102"/>
      <c r="D103" s="102"/>
      <c r="E103" s="102"/>
      <c r="F103" s="102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4:63" ht="12"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76">
        <v>26.333333333333332</v>
      </c>
      <c r="D105" s="47" t="s">
        <v>33</v>
      </c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79">
        <v>40</v>
      </c>
      <c r="D106" s="47" t="s">
        <v>34</v>
      </c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15" ht="12"/>
  </sheetData>
  <sheetProtection/>
  <mergeCells count="17">
    <mergeCell ref="L55:M55"/>
    <mergeCell ref="N55:O55"/>
    <mergeCell ref="B103:F103"/>
    <mergeCell ref="I12:J12"/>
    <mergeCell ref="A53:I53"/>
    <mergeCell ref="B55:C55"/>
    <mergeCell ref="D55:E55"/>
    <mergeCell ref="F55:G55"/>
    <mergeCell ref="B89:F89"/>
    <mergeCell ref="H55:I55"/>
    <mergeCell ref="J55:K55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horizontalDpi="600" verticalDpi="600" orientation="portrait" r:id="rId2"/>
  <rowBreaks count="1" manualBreakCount="1"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83">
      <selection activeCell="I110" sqref="I11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125" style="4" customWidth="1"/>
    <col min="9" max="9" width="11.375" style="4" customWidth="1"/>
    <col min="10" max="13" width="11.375" style="5" customWidth="1"/>
    <col min="14" max="50" width="5.00390625" style="5" customWidth="1"/>
    <col min="51" max="53" width="11.375" style="5" customWidth="1"/>
    <col min="54" max="16384" width="11.375" style="4" customWidth="1"/>
  </cols>
  <sheetData>
    <row r="1" ht="15" customHeight="1"/>
    <row r="2" spans="1:10" ht="22.5">
      <c r="A2" s="90" t="s">
        <v>28</v>
      </c>
      <c r="B2" s="90"/>
      <c r="C2" s="90"/>
      <c r="D2" s="90"/>
      <c r="E2" s="90"/>
      <c r="F2" s="90"/>
      <c r="G2" s="90"/>
      <c r="H2" s="91"/>
      <c r="I2" s="91"/>
      <c r="J2" s="6"/>
    </row>
    <row r="3" spans="1:10" ht="15.75" customHeight="1">
      <c r="A3" s="92" t="s">
        <v>0</v>
      </c>
      <c r="B3" s="92"/>
      <c r="C3" s="92"/>
      <c r="D3" s="92"/>
      <c r="E3" s="92"/>
      <c r="F3" s="92"/>
      <c r="G3" s="92"/>
      <c r="H3" s="93"/>
      <c r="I3" s="93"/>
      <c r="J3" s="6"/>
    </row>
    <row r="4" ht="6.75" customHeight="1">
      <c r="F4" s="7"/>
    </row>
    <row r="5" ht="13.5" thickBot="1">
      <c r="F5" s="7"/>
    </row>
    <row r="6" spans="1:53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">
      <c r="A7" s="10" t="s">
        <v>2</v>
      </c>
      <c r="B7" s="11">
        <v>0.83</v>
      </c>
      <c r="C7" s="11">
        <v>0.83</v>
      </c>
      <c r="D7" s="11">
        <v>0.86</v>
      </c>
      <c r="E7" s="11">
        <v>1</v>
      </c>
      <c r="F7" s="11">
        <v>0.8</v>
      </c>
      <c r="G7" s="11">
        <v>0.71</v>
      </c>
      <c r="H7" s="11">
        <v>1</v>
      </c>
      <c r="I7" s="11">
        <v>0.93</v>
      </c>
      <c r="J7" s="12">
        <v>0.77</v>
      </c>
      <c r="K7" s="12">
        <v>0.7713815789473685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ht="15" customHeight="1">
      <c r="D8" s="3" t="s">
        <v>37</v>
      </c>
    </row>
    <row r="9" ht="15" customHeight="1"/>
    <row r="10" spans="1:9" ht="18.75">
      <c r="A10" s="94" t="s">
        <v>3</v>
      </c>
      <c r="B10" s="94"/>
      <c r="C10" s="94"/>
      <c r="D10" s="94"/>
      <c r="E10" s="94"/>
      <c r="F10" s="94"/>
      <c r="G10" s="94"/>
      <c r="H10" s="95"/>
      <c r="I10" s="95"/>
    </row>
    <row r="11" spans="1:8" ht="12" customHeight="1" thickBot="1">
      <c r="A11" s="96"/>
      <c r="B11" s="96"/>
      <c r="C11" s="96"/>
      <c r="D11" s="96"/>
      <c r="E11" s="96"/>
      <c r="F11" s="96"/>
      <c r="G11" s="96"/>
      <c r="H11" s="13"/>
    </row>
    <row r="12" spans="2:52" s="1" customFormat="1" ht="15.75" thickBot="1">
      <c r="B12" s="97" t="s">
        <v>4</v>
      </c>
      <c r="C12" s="98"/>
      <c r="D12" s="99"/>
      <c r="E12" s="97" t="s">
        <v>5</v>
      </c>
      <c r="F12" s="100"/>
      <c r="G12" s="101"/>
      <c r="H12" s="14" t="s">
        <v>6</v>
      </c>
      <c r="I12" s="109" t="s">
        <v>7</v>
      </c>
      <c r="J12" s="9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2">
        <v>2010</v>
      </c>
      <c r="B14" s="23">
        <v>0.6</v>
      </c>
      <c r="C14" s="24">
        <v>0.7886</v>
      </c>
      <c r="D14" s="25">
        <v>-0.039</v>
      </c>
      <c r="E14" s="23">
        <v>0.6</v>
      </c>
      <c r="F14" s="24">
        <v>0.7378</v>
      </c>
      <c r="G14" s="25">
        <v>-0.053</v>
      </c>
      <c r="H14" s="26" t="s">
        <v>14</v>
      </c>
      <c r="I14" s="80">
        <v>0.67</v>
      </c>
      <c r="J14" s="80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2">
        <v>2011</v>
      </c>
      <c r="B15" s="23">
        <v>0.6</v>
      </c>
      <c r="C15" s="24">
        <v>0.8396</v>
      </c>
      <c r="D15" s="25">
        <f aca="true" t="shared" si="0" ref="D15:D22">(C15-C14)/C14</f>
        <v>0.06467156987065692</v>
      </c>
      <c r="E15" s="23">
        <v>0.6</v>
      </c>
      <c r="F15" s="24">
        <v>0.8344</v>
      </c>
      <c r="G15" s="25">
        <f aca="true" t="shared" si="1" ref="G15:G22">(F15-F14)/F14</f>
        <v>0.13092979127134727</v>
      </c>
      <c r="H15" s="26" t="s">
        <v>14</v>
      </c>
      <c r="I15" s="80">
        <v>0.695</v>
      </c>
      <c r="J15" s="80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2">
        <v>2012</v>
      </c>
      <c r="B16" s="23">
        <v>0.6</v>
      </c>
      <c r="C16" s="24">
        <v>0.8359</v>
      </c>
      <c r="D16" s="25">
        <f t="shared" si="0"/>
        <v>-0.004406860409718957</v>
      </c>
      <c r="E16" s="23">
        <v>0.6</v>
      </c>
      <c r="F16" s="24">
        <v>0.8391</v>
      </c>
      <c r="G16" s="25">
        <f t="shared" si="1"/>
        <v>0.005632790028763095</v>
      </c>
      <c r="H16" s="26" t="s">
        <v>14</v>
      </c>
      <c r="I16" s="80">
        <v>0.6939</v>
      </c>
      <c r="J16" s="80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" customFormat="1" ht="15">
      <c r="A17" s="22">
        <v>2013</v>
      </c>
      <c r="B17" s="23">
        <v>0.6</v>
      </c>
      <c r="C17" s="24">
        <v>0.8563</v>
      </c>
      <c r="D17" s="25">
        <f t="shared" si="0"/>
        <v>0.02440483311400882</v>
      </c>
      <c r="E17" s="23">
        <v>0.6</v>
      </c>
      <c r="F17" s="24">
        <v>0.8505</v>
      </c>
      <c r="G17" s="25">
        <f t="shared" si="1"/>
        <v>0.013585984983911425</v>
      </c>
      <c r="H17" s="26" t="s">
        <v>14</v>
      </c>
      <c r="I17" s="80">
        <v>0.7081</v>
      </c>
      <c r="J17" s="80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1" customFormat="1" ht="15">
      <c r="A18" s="22">
        <v>2015</v>
      </c>
      <c r="B18" s="23">
        <v>0.6</v>
      </c>
      <c r="C18" s="24">
        <v>0.8244</v>
      </c>
      <c r="D18" s="25">
        <f t="shared" si="0"/>
        <v>-0.037253299077426055</v>
      </c>
      <c r="E18" s="23">
        <v>0.6</v>
      </c>
      <c r="F18" s="24">
        <v>0.8051</v>
      </c>
      <c r="G18" s="25">
        <f t="shared" si="1"/>
        <v>-0.053380364491475596</v>
      </c>
      <c r="H18" s="26" t="s">
        <v>14</v>
      </c>
      <c r="I18" s="80">
        <v>0.7083</v>
      </c>
      <c r="J18" s="80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s="32" customFormat="1" ht="15">
      <c r="A19" s="22">
        <v>2016</v>
      </c>
      <c r="B19" s="23">
        <v>0.6</v>
      </c>
      <c r="C19" s="24">
        <v>0.8449</v>
      </c>
      <c r="D19" s="25">
        <f t="shared" si="0"/>
        <v>0.02486656962639491</v>
      </c>
      <c r="E19" s="23">
        <v>0.6</v>
      </c>
      <c r="F19" s="24">
        <v>0.8442</v>
      </c>
      <c r="G19" s="25">
        <f t="shared" si="1"/>
        <v>0.04856539560303057</v>
      </c>
      <c r="H19" s="26" t="s">
        <v>14</v>
      </c>
      <c r="I19" s="80">
        <v>0.7158</v>
      </c>
      <c r="J19" s="80">
        <v>0.6789</v>
      </c>
      <c r="K19" s="21"/>
      <c r="L19" s="21"/>
      <c r="M19" s="21"/>
      <c r="N19" s="21"/>
      <c r="O19" s="21"/>
      <c r="P19" s="21"/>
      <c r="Q19" s="21"/>
      <c r="R19" s="21"/>
      <c r="S19" s="31"/>
      <c r="T19" s="21"/>
      <c r="U19" s="21"/>
      <c r="V19" s="21"/>
      <c r="W19" s="3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1:52" s="1" customFormat="1" ht="15">
      <c r="A20" s="22">
        <v>2017</v>
      </c>
      <c r="B20" s="23">
        <v>0.6</v>
      </c>
      <c r="C20" s="24">
        <v>0.897</v>
      </c>
      <c r="D20" s="25">
        <f t="shared" si="0"/>
        <v>0.0616641022606226</v>
      </c>
      <c r="E20" s="23">
        <v>0.6</v>
      </c>
      <c r="F20" s="24">
        <v>0.909</v>
      </c>
      <c r="G20" s="25">
        <f t="shared" si="1"/>
        <v>0.0767590618336888</v>
      </c>
      <c r="H20" s="26" t="s">
        <v>14</v>
      </c>
      <c r="I20" s="80">
        <v>0.7517</v>
      </c>
      <c r="J20" s="80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25" ht="15.75" thickBot="1">
      <c r="A21" s="22">
        <v>2018</v>
      </c>
      <c r="B21" s="82">
        <v>0.6</v>
      </c>
      <c r="C21" s="83">
        <v>0.8724</v>
      </c>
      <c r="D21" s="84">
        <f t="shared" si="0"/>
        <v>-0.027424749163879672</v>
      </c>
      <c r="E21" s="82">
        <v>0.6</v>
      </c>
      <c r="F21" s="83">
        <v>0.879</v>
      </c>
      <c r="G21" s="84">
        <f t="shared" si="1"/>
        <v>-0.033003300330033035</v>
      </c>
      <c r="H21" s="26" t="s">
        <v>14</v>
      </c>
      <c r="I21" s="80">
        <v>0.7593</v>
      </c>
      <c r="J21" s="80">
        <v>0.7154</v>
      </c>
      <c r="T21" s="35"/>
      <c r="U21" s="36"/>
      <c r="X21" s="35"/>
      <c r="Y21" s="36"/>
    </row>
    <row r="22" spans="1:53" s="89" customFormat="1" ht="15" thickBot="1">
      <c r="A22" s="28">
        <v>2019</v>
      </c>
      <c r="B22" s="85">
        <v>0.6</v>
      </c>
      <c r="C22" s="86">
        <v>0.864</v>
      </c>
      <c r="D22" s="87">
        <f t="shared" si="0"/>
        <v>-0.009628610729023343</v>
      </c>
      <c r="E22" s="88">
        <v>0.6</v>
      </c>
      <c r="F22" s="86">
        <v>0.8539</v>
      </c>
      <c r="G22" s="87">
        <f t="shared" si="1"/>
        <v>-0.028555176336746316</v>
      </c>
      <c r="H22" s="30" t="s">
        <v>14</v>
      </c>
      <c r="I22" s="81">
        <v>0.7365</v>
      </c>
      <c r="J22" s="81">
        <v>0.6923</v>
      </c>
      <c r="K22" s="36"/>
      <c r="L22" s="36"/>
      <c r="M22" s="36"/>
      <c r="N22" s="36"/>
      <c r="O22" s="36"/>
      <c r="P22" s="36"/>
      <c r="Q22" s="36"/>
      <c r="R22" s="36"/>
      <c r="S22" s="36"/>
      <c r="T22" s="35"/>
      <c r="U22" s="36"/>
      <c r="V22" s="36"/>
      <c r="W22" s="36"/>
      <c r="X22" s="35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</row>
    <row r="23" spans="1:25" ht="15" thickBot="1">
      <c r="A23" s="28">
        <v>2020</v>
      </c>
      <c r="B23" s="85">
        <v>0.6</v>
      </c>
      <c r="C23" s="86">
        <v>0.848911019701234</v>
      </c>
      <c r="D23" s="87">
        <f>(C23-C22)/C22</f>
        <v>-0.017464097568016253</v>
      </c>
      <c r="E23" s="88">
        <v>0.6</v>
      </c>
      <c r="F23" s="86">
        <v>0.8321966138241346</v>
      </c>
      <c r="G23" s="87">
        <f>(F23-F22)/F22</f>
        <v>-0.025416777346135875</v>
      </c>
      <c r="H23" s="30" t="s">
        <v>14</v>
      </c>
      <c r="I23" s="81">
        <v>0.7374</v>
      </c>
      <c r="J23" s="81">
        <v>0.708</v>
      </c>
      <c r="T23" s="35"/>
      <c r="U23" s="36"/>
      <c r="X23" s="35"/>
      <c r="Y23" s="36"/>
    </row>
    <row r="24" spans="20:25" ht="12">
      <c r="T24" s="35"/>
      <c r="U24" s="36"/>
      <c r="X24" s="35"/>
      <c r="Y24" s="36"/>
    </row>
    <row r="25" spans="20:25" ht="12">
      <c r="T25" s="35"/>
      <c r="U25" s="36"/>
      <c r="X25" s="35"/>
      <c r="Y25" s="36"/>
    </row>
    <row r="26" spans="20:25" ht="12">
      <c r="T26" s="35"/>
      <c r="U26" s="36"/>
      <c r="X26" s="35"/>
      <c r="Y26" s="36"/>
    </row>
    <row r="27" spans="20:25" ht="12">
      <c r="T27" s="35"/>
      <c r="U27" s="36"/>
      <c r="X27" s="35"/>
      <c r="Y27" s="36"/>
    </row>
    <row r="28" spans="20:25" ht="12">
      <c r="T28" s="35"/>
      <c r="U28" s="36"/>
      <c r="X28" s="35"/>
      <c r="Y28" s="36"/>
    </row>
    <row r="29" spans="20:25" ht="12">
      <c r="T29" s="35"/>
      <c r="U29" s="36"/>
      <c r="X29" s="35"/>
      <c r="Y29" s="36"/>
    </row>
    <row r="30" spans="12:13" ht="12">
      <c r="L30" s="36"/>
      <c r="M30" s="36"/>
    </row>
    <row r="32" ht="12">
      <c r="W32" s="37"/>
    </row>
    <row r="33" ht="12">
      <c r="W33" s="37"/>
    </row>
    <row r="34" ht="12">
      <c r="W34" s="37"/>
    </row>
    <row r="35" ht="12">
      <c r="W35" s="37"/>
    </row>
    <row r="36" ht="12">
      <c r="W36" s="37"/>
    </row>
    <row r="37" ht="12">
      <c r="W37" s="37"/>
    </row>
    <row r="54" ht="12" customHeight="1"/>
    <row r="55" spans="1:9" ht="18.75" customHeight="1">
      <c r="A55" s="104" t="s">
        <v>15</v>
      </c>
      <c r="B55" s="104"/>
      <c r="C55" s="104"/>
      <c r="D55" s="104"/>
      <c r="E55" s="104"/>
      <c r="F55" s="104"/>
      <c r="G55" s="104"/>
      <c r="H55" s="95"/>
      <c r="I55" s="95"/>
    </row>
    <row r="56" ht="12.75" thickBot="1"/>
    <row r="57" spans="2:51" s="7" customFormat="1" ht="13.5" customHeight="1" thickBot="1">
      <c r="B57" s="105">
        <v>2015</v>
      </c>
      <c r="C57" s="106"/>
      <c r="D57" s="105">
        <v>2016</v>
      </c>
      <c r="E57" s="106"/>
      <c r="F57" s="105">
        <v>2017</v>
      </c>
      <c r="G57" s="106"/>
      <c r="H57" s="105">
        <v>2018</v>
      </c>
      <c r="I57" s="106"/>
      <c r="J57" s="105">
        <v>2019</v>
      </c>
      <c r="K57" s="106"/>
      <c r="L57" s="105">
        <v>2020</v>
      </c>
      <c r="M57" s="106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51" s="7" customFormat="1" ht="13.5" thickBot="1">
      <c r="A58" s="70" t="s">
        <v>16</v>
      </c>
      <c r="B58" s="39" t="s">
        <v>17</v>
      </c>
      <c r="C58" s="18" t="s">
        <v>18</v>
      </c>
      <c r="D58" s="39" t="s">
        <v>17</v>
      </c>
      <c r="E58" s="18" t="s">
        <v>18</v>
      </c>
      <c r="F58" s="39" t="s">
        <v>17</v>
      </c>
      <c r="G58" s="18" t="s">
        <v>18</v>
      </c>
      <c r="H58" s="39" t="s">
        <v>17</v>
      </c>
      <c r="I58" s="18" t="s">
        <v>18</v>
      </c>
      <c r="J58" s="39" t="s">
        <v>17</v>
      </c>
      <c r="K58" s="18" t="s">
        <v>18</v>
      </c>
      <c r="L58" s="39" t="s">
        <v>17</v>
      </c>
      <c r="M58" s="18" t="s">
        <v>18</v>
      </c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51" s="7" customFormat="1" ht="12.75">
      <c r="A59" s="43" t="s">
        <v>19</v>
      </c>
      <c r="B59" s="40">
        <v>1617</v>
      </c>
      <c r="C59" s="41">
        <f>B59/B69</f>
        <v>0.824369105276574</v>
      </c>
      <c r="D59" s="40">
        <v>1503</v>
      </c>
      <c r="E59" s="41">
        <f>D59/D69</f>
        <v>0.8448566610455311</v>
      </c>
      <c r="F59" s="40">
        <v>2144</v>
      </c>
      <c r="G59" s="41">
        <f>F59/F69</f>
        <v>0.8304991516823031</v>
      </c>
      <c r="H59" s="40">
        <v>1994.3999999999996</v>
      </c>
      <c r="I59" s="41">
        <f>H59/H69</f>
        <v>0.8724409448818897</v>
      </c>
      <c r="J59" s="40">
        <v>2161.28</v>
      </c>
      <c r="K59" s="41">
        <f>J59/J69</f>
        <v>0.8639936038376974</v>
      </c>
      <c r="L59" s="40">
        <v>1960.5599999999997</v>
      </c>
      <c r="M59" s="41">
        <f>L59/L69</f>
        <v>0.848911019701234</v>
      </c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51" s="7" customFormat="1" ht="12.75">
      <c r="A60" s="43" t="s">
        <v>25</v>
      </c>
      <c r="B60" s="44">
        <v>57.5</v>
      </c>
      <c r="C60" s="45">
        <f>B60/B69</f>
        <v>0.029314300280397654</v>
      </c>
      <c r="D60" s="44">
        <v>34</v>
      </c>
      <c r="E60" s="45">
        <f>D60/D69</f>
        <v>0.01911186059584036</v>
      </c>
      <c r="F60" s="44">
        <v>46.58</v>
      </c>
      <c r="G60" s="45">
        <f>F60/F69</f>
        <v>0.018043213845784365</v>
      </c>
      <c r="H60" s="44">
        <v>60.59999999999999</v>
      </c>
      <c r="I60" s="45">
        <f>H60/H69</f>
        <v>0.026509186351706036</v>
      </c>
      <c r="J60" s="44">
        <v>50.72</v>
      </c>
      <c r="K60" s="45">
        <f>J60/J69</f>
        <v>0.02027583449930042</v>
      </c>
      <c r="L60" s="44">
        <v>53.43999999999999</v>
      </c>
      <c r="M60" s="45">
        <f>L60/L69</f>
        <v>0.023139207620697117</v>
      </c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51" s="7" customFormat="1" ht="12.75">
      <c r="A61" s="43" t="s">
        <v>22</v>
      </c>
      <c r="B61" s="44">
        <v>5</v>
      </c>
      <c r="C61" s="45">
        <f>B61/B69</f>
        <v>0.0025490695895997962</v>
      </c>
      <c r="D61" s="44">
        <v>6</v>
      </c>
      <c r="E61" s="45">
        <f>D61/D69</f>
        <v>0.003372681281618887</v>
      </c>
      <c r="F61" s="44">
        <v>2</v>
      </c>
      <c r="G61" s="45">
        <f>F61/F69</f>
        <v>0.0007747193579125961</v>
      </c>
      <c r="H61" s="44">
        <v>3</v>
      </c>
      <c r="I61" s="45">
        <f>H61/H69</f>
        <v>0.0013123359580052495</v>
      </c>
      <c r="J61" s="44">
        <v>3</v>
      </c>
      <c r="K61" s="45">
        <f>J61/J69</f>
        <v>0.0011992804317409553</v>
      </c>
      <c r="L61" s="44">
        <v>7</v>
      </c>
      <c r="M61" s="45">
        <f>L61/L69</f>
        <v>0.0030309590820523924</v>
      </c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51" s="7" customFormat="1" ht="12.75">
      <c r="A62" s="43" t="s">
        <v>20</v>
      </c>
      <c r="B62" s="44">
        <v>32</v>
      </c>
      <c r="C62" s="45">
        <f>B62/B69</f>
        <v>0.016314045373438696</v>
      </c>
      <c r="D62" s="44">
        <v>0</v>
      </c>
      <c r="E62" s="45">
        <f>D62/D69</f>
        <v>0</v>
      </c>
      <c r="F62" s="44">
        <v>12</v>
      </c>
      <c r="G62" s="45">
        <f>F62/F69</f>
        <v>0.004648316147475577</v>
      </c>
      <c r="H62" s="44">
        <v>7</v>
      </c>
      <c r="I62" s="45">
        <f>H62/H69</f>
        <v>0.0030621172353455825</v>
      </c>
      <c r="J62" s="44">
        <v>7</v>
      </c>
      <c r="K62" s="45">
        <f>J62/J69</f>
        <v>0.0027983210073955628</v>
      </c>
      <c r="L62" s="44">
        <v>13</v>
      </c>
      <c r="M62" s="45">
        <f>L62/L69</f>
        <v>0.005628924009525871</v>
      </c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</row>
    <row r="63" spans="1:51" s="7" customFormat="1" ht="12.75">
      <c r="A63" s="43" t="s">
        <v>21</v>
      </c>
      <c r="B63" s="44">
        <v>172</v>
      </c>
      <c r="C63" s="45">
        <f>B63/B69</f>
        <v>0.08768799388223299</v>
      </c>
      <c r="D63" s="44">
        <v>167</v>
      </c>
      <c r="E63" s="45">
        <f>D63/D69</f>
        <v>0.09387296233839236</v>
      </c>
      <c r="F63" s="44">
        <v>220</v>
      </c>
      <c r="G63" s="45">
        <f>F63/F69</f>
        <v>0.08521912937038557</v>
      </c>
      <c r="H63" s="44">
        <v>199</v>
      </c>
      <c r="I63" s="45">
        <f>H63/H69</f>
        <v>0.08705161854768156</v>
      </c>
      <c r="J63" s="44">
        <v>168</v>
      </c>
      <c r="K63" s="45">
        <f>J63/J69</f>
        <v>0.0671597041774935</v>
      </c>
      <c r="L63" s="44">
        <v>153</v>
      </c>
      <c r="M63" s="45">
        <f>L63/L69</f>
        <v>0.06624810565057372</v>
      </c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</row>
    <row r="64" spans="1:51" s="7" customFormat="1" ht="12.75" customHeight="1">
      <c r="A64" s="46" t="s">
        <v>26</v>
      </c>
      <c r="B64" s="44">
        <v>71</v>
      </c>
      <c r="C64" s="45">
        <f>B64/B69</f>
        <v>0.036196788172317106</v>
      </c>
      <c r="D64" s="44">
        <v>60</v>
      </c>
      <c r="E64" s="45">
        <f>D64/D69</f>
        <v>0.03372681281618887</v>
      </c>
      <c r="F64" s="44">
        <v>146</v>
      </c>
      <c r="G64" s="45">
        <f>F64/F69</f>
        <v>0.05655451312761952</v>
      </c>
      <c r="H64" s="44"/>
      <c r="I64" s="45">
        <f>H64/H69</f>
        <v>0</v>
      </c>
      <c r="J64" s="44">
        <v>101.5</v>
      </c>
      <c r="K64" s="45">
        <f>J64/J69</f>
        <v>0.04057565460723566</v>
      </c>
      <c r="L64" s="44">
        <v>120.5</v>
      </c>
      <c r="M64" s="45">
        <f>L64/L69</f>
        <v>0.05217579562675904</v>
      </c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</row>
    <row r="65" spans="1:53" ht="12.75">
      <c r="A65" s="43" t="s">
        <v>30</v>
      </c>
      <c r="B65" s="44">
        <v>4</v>
      </c>
      <c r="C65" s="45">
        <f>B65/B69</f>
        <v>0.002039255671679837</v>
      </c>
      <c r="D65" s="44">
        <v>0</v>
      </c>
      <c r="E65" s="45">
        <f>D65/D69</f>
        <v>0</v>
      </c>
      <c r="F65" s="44">
        <v>0</v>
      </c>
      <c r="G65" s="45">
        <f>F65/F69</f>
        <v>0</v>
      </c>
      <c r="H65" s="44">
        <v>2</v>
      </c>
      <c r="I65" s="45">
        <f>H65/H69</f>
        <v>0.0008748906386701664</v>
      </c>
      <c r="J65" s="44">
        <v>0</v>
      </c>
      <c r="K65" s="45">
        <f>J65/J69</f>
        <v>0</v>
      </c>
      <c r="L65" s="44">
        <v>0</v>
      </c>
      <c r="M65" s="45">
        <f>L65/L69</f>
        <v>0</v>
      </c>
      <c r="AZ65" s="4"/>
      <c r="BA65" s="4"/>
    </row>
    <row r="66" spans="1:51" s="7" customFormat="1" ht="12.75">
      <c r="A66" s="43" t="s">
        <v>29</v>
      </c>
      <c r="B66" s="44">
        <v>2</v>
      </c>
      <c r="C66" s="45">
        <f>B66/B69</f>
        <v>0.0010196278358399185</v>
      </c>
      <c r="D66" s="44">
        <v>2</v>
      </c>
      <c r="E66" s="45">
        <f>D66/D69</f>
        <v>0.0011242270938729624</v>
      </c>
      <c r="F66" s="44">
        <v>7</v>
      </c>
      <c r="G66" s="45">
        <f>F66/F69</f>
        <v>0.002711517752694087</v>
      </c>
      <c r="H66" s="44">
        <v>7</v>
      </c>
      <c r="I66" s="45">
        <f>H66/H69</f>
        <v>0.0030621172353455825</v>
      </c>
      <c r="J66" s="44">
        <v>5</v>
      </c>
      <c r="K66" s="45">
        <f>J66/J69</f>
        <v>0.001998800719568259</v>
      </c>
      <c r="L66" s="44">
        <v>2</v>
      </c>
      <c r="M66" s="45">
        <f>L66/L69</f>
        <v>0.0008659883091578263</v>
      </c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</row>
    <row r="67" spans="1:51" s="7" customFormat="1" ht="12.75">
      <c r="A67" s="43" t="s">
        <v>24</v>
      </c>
      <c r="B67" s="44">
        <v>0</v>
      </c>
      <c r="C67" s="45">
        <f>B67/B69</f>
        <v>0</v>
      </c>
      <c r="D67" s="44">
        <v>5</v>
      </c>
      <c r="E67" s="45">
        <f>D67/D69</f>
        <v>0.002810567734682406</v>
      </c>
      <c r="F67" s="44">
        <v>0</v>
      </c>
      <c r="G67" s="45">
        <f>F67/F69</f>
        <v>0</v>
      </c>
      <c r="H67" s="44">
        <v>5</v>
      </c>
      <c r="I67" s="45">
        <f>H67/H69</f>
        <v>0.002187226596675416</v>
      </c>
      <c r="J67" s="44">
        <v>5</v>
      </c>
      <c r="K67" s="45">
        <f>J67/J69</f>
        <v>0.001998800719568259</v>
      </c>
      <c r="L67" s="44">
        <v>0</v>
      </c>
      <c r="M67" s="45">
        <f>L67/L69</f>
        <v>0</v>
      </c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</row>
    <row r="68" spans="1:51" s="7" customFormat="1" ht="12.75">
      <c r="A68" s="43" t="s">
        <v>23</v>
      </c>
      <c r="B68" s="44">
        <v>1</v>
      </c>
      <c r="C68" s="45">
        <f>B68/B69</f>
        <v>0.0005098139179199592</v>
      </c>
      <c r="D68" s="44">
        <v>2</v>
      </c>
      <c r="E68" s="45">
        <f>D68/D69</f>
        <v>0.0011242270938729624</v>
      </c>
      <c r="F68" s="44">
        <v>4</v>
      </c>
      <c r="G68" s="45">
        <f>F68/F69</f>
        <v>0.0015494387158251923</v>
      </c>
      <c r="H68" s="44">
        <v>8</v>
      </c>
      <c r="I68" s="45">
        <f>H68/H69</f>
        <v>0.0034995625546806654</v>
      </c>
      <c r="J68" s="44">
        <v>0</v>
      </c>
      <c r="K68" s="45">
        <f>J68/J69</f>
        <v>0</v>
      </c>
      <c r="L68" s="44">
        <v>0</v>
      </c>
      <c r="M68" s="45">
        <f>L68/L69</f>
        <v>0</v>
      </c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</row>
    <row r="69" spans="1:51" s="7" customFormat="1" ht="13.5" thickBot="1">
      <c r="A69" s="43" t="s">
        <v>27</v>
      </c>
      <c r="B69" s="71">
        <f aca="true" t="shared" si="2" ref="B69:K69">SUM(B59:B68)</f>
        <v>1961.5</v>
      </c>
      <c r="C69" s="72">
        <f t="shared" si="2"/>
        <v>0.9999999999999999</v>
      </c>
      <c r="D69" s="71">
        <f t="shared" si="2"/>
        <v>1779</v>
      </c>
      <c r="E69" s="72">
        <f t="shared" si="2"/>
        <v>0.9999999999999999</v>
      </c>
      <c r="F69" s="71">
        <f t="shared" si="2"/>
        <v>2581.58</v>
      </c>
      <c r="G69" s="72">
        <f t="shared" si="2"/>
        <v>1</v>
      </c>
      <c r="H69" s="71">
        <f t="shared" si="2"/>
        <v>2285.9999999999995</v>
      </c>
      <c r="I69" s="72">
        <f t="shared" si="2"/>
        <v>0.9999999999999999</v>
      </c>
      <c r="J69" s="71">
        <f t="shared" si="2"/>
        <v>2501.5</v>
      </c>
      <c r="K69" s="72">
        <f t="shared" si="2"/>
        <v>1</v>
      </c>
      <c r="L69" s="71">
        <f>SUM(L59:L68)</f>
        <v>2309.5</v>
      </c>
      <c r="M69" s="72">
        <f>SUM(M59:M68)</f>
        <v>0.9999999999999999</v>
      </c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53" s="7" customFormat="1" ht="12.75">
      <c r="A70" s="47"/>
      <c r="B70" s="48"/>
      <c r="C70" s="49"/>
      <c r="D70" s="50"/>
      <c r="E70" s="42"/>
      <c r="F70" s="50"/>
      <c r="G70" s="42"/>
      <c r="H70" s="42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</row>
    <row r="71" spans="1:53" s="7" customFormat="1" ht="12.75">
      <c r="A71" s="47"/>
      <c r="B71" s="48"/>
      <c r="C71" s="49"/>
      <c r="D71" s="50"/>
      <c r="E71" s="42"/>
      <c r="F71" s="50"/>
      <c r="G71" s="42"/>
      <c r="H71" s="42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</row>
    <row r="72" spans="1:53" s="7" customFormat="1" ht="12.75">
      <c r="A72" s="47"/>
      <c r="B72" s="48"/>
      <c r="C72" s="49"/>
      <c r="D72" s="50"/>
      <c r="E72" s="42"/>
      <c r="F72" s="50"/>
      <c r="G72" s="42"/>
      <c r="H72" s="42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</row>
    <row r="73" spans="1:53" s="7" customFormat="1" ht="12.75">
      <c r="A73" s="47"/>
      <c r="B73" s="48"/>
      <c r="C73" s="49"/>
      <c r="D73" s="50"/>
      <c r="E73" s="42"/>
      <c r="F73" s="50"/>
      <c r="G73" s="42"/>
      <c r="H73" s="42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</row>
    <row r="74" spans="1:53" s="7" customFormat="1" ht="12.75">
      <c r="A74" s="47"/>
      <c r="B74" s="48"/>
      <c r="C74" s="49"/>
      <c r="D74" s="50"/>
      <c r="E74" s="42"/>
      <c r="F74" s="50"/>
      <c r="G74" s="42"/>
      <c r="H74" s="42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</row>
    <row r="75" spans="1:53" s="7" customFormat="1" ht="12.75">
      <c r="A75" s="47"/>
      <c r="B75" s="48"/>
      <c r="C75" s="49"/>
      <c r="D75" s="50"/>
      <c r="E75" s="42"/>
      <c r="F75" s="50"/>
      <c r="G75" s="42"/>
      <c r="H75" s="42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</row>
    <row r="87" ht="12"/>
    <row r="88" ht="12"/>
    <row r="90" ht="17.25" customHeight="1"/>
    <row r="91" spans="1:9" ht="40.5" customHeight="1">
      <c r="A91" s="51"/>
      <c r="B91" s="102" t="s">
        <v>31</v>
      </c>
      <c r="C91" s="102"/>
      <c r="D91" s="102"/>
      <c r="E91" s="102"/>
      <c r="F91" s="102"/>
      <c r="G91" s="51"/>
      <c r="H91" s="52"/>
      <c r="I91" s="52"/>
    </row>
    <row r="92" ht="12.75" thickBot="1"/>
    <row r="93" spans="4:52" s="7" customFormat="1" ht="13.5" thickBot="1">
      <c r="D93" s="53">
        <v>2015</v>
      </c>
      <c r="E93" s="53">
        <v>2016</v>
      </c>
      <c r="F93" s="53">
        <v>2017</v>
      </c>
      <c r="G93" s="53">
        <v>2018</v>
      </c>
      <c r="H93" s="53">
        <v>2019</v>
      </c>
      <c r="I93" s="53">
        <v>2020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</row>
    <row r="94" spans="2:52" s="7" customFormat="1" ht="12.75">
      <c r="B94" s="43" t="s">
        <v>25</v>
      </c>
      <c r="C94" s="54"/>
      <c r="D94" s="55">
        <v>56</v>
      </c>
      <c r="E94" s="56">
        <v>57</v>
      </c>
      <c r="F94" s="56">
        <v>93</v>
      </c>
      <c r="G94" s="56">
        <v>86</v>
      </c>
      <c r="H94" s="56">
        <v>65</v>
      </c>
      <c r="I94" s="56">
        <v>69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</row>
    <row r="95" spans="2:52" s="7" customFormat="1" ht="12.75">
      <c r="B95" s="43" t="s">
        <v>22</v>
      </c>
      <c r="C95" s="57"/>
      <c r="D95" s="55">
        <v>17</v>
      </c>
      <c r="E95" s="56">
        <v>20</v>
      </c>
      <c r="F95" s="56">
        <v>20</v>
      </c>
      <c r="G95" s="56">
        <v>22</v>
      </c>
      <c r="H95" s="56">
        <v>26</v>
      </c>
      <c r="I95" s="56">
        <v>16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</row>
    <row r="96" spans="2:52" s="7" customFormat="1" ht="12.75">
      <c r="B96" s="43" t="s">
        <v>20</v>
      </c>
      <c r="C96" s="57"/>
      <c r="D96" s="55">
        <v>38</v>
      </c>
      <c r="E96" s="56">
        <v>30</v>
      </c>
      <c r="F96" s="56">
        <v>33</v>
      </c>
      <c r="G96" s="56">
        <v>52</v>
      </c>
      <c r="H96" s="56">
        <v>45</v>
      </c>
      <c r="I96" s="56">
        <v>32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</row>
    <row r="97" spans="2:52" s="7" customFormat="1" ht="12.75">
      <c r="B97" s="43" t="s">
        <v>21</v>
      </c>
      <c r="C97" s="57"/>
      <c r="D97" s="55">
        <v>73</v>
      </c>
      <c r="E97" s="56">
        <v>59</v>
      </c>
      <c r="F97" s="56">
        <v>99</v>
      </c>
      <c r="G97" s="56">
        <v>87</v>
      </c>
      <c r="H97" s="56">
        <v>72</v>
      </c>
      <c r="I97" s="56">
        <v>58</v>
      </c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</row>
    <row r="98" spans="2:52" s="7" customFormat="1" ht="12.75" customHeight="1">
      <c r="B98" s="46" t="s">
        <v>26</v>
      </c>
      <c r="C98" s="57"/>
      <c r="D98" s="55">
        <v>164</v>
      </c>
      <c r="E98" s="56">
        <v>140</v>
      </c>
      <c r="F98" s="56">
        <v>197</v>
      </c>
      <c r="G98" s="56">
        <v>198</v>
      </c>
      <c r="H98" s="56">
        <v>220</v>
      </c>
      <c r="I98" s="56">
        <v>195</v>
      </c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</row>
    <row r="99" spans="2:52" s="7" customFormat="1" ht="12.75" customHeight="1">
      <c r="B99" s="46" t="s">
        <v>30</v>
      </c>
      <c r="C99" s="57"/>
      <c r="D99" s="55">
        <v>57</v>
      </c>
      <c r="E99" s="56">
        <v>48</v>
      </c>
      <c r="F99" s="56">
        <v>61</v>
      </c>
      <c r="G99" s="56"/>
      <c r="H99" s="56"/>
      <c r="I99" s="56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</row>
    <row r="100" spans="2:52" s="7" customFormat="1" ht="15" customHeight="1">
      <c r="B100" s="43" t="s">
        <v>29</v>
      </c>
      <c r="C100" s="57"/>
      <c r="D100" s="55">
        <v>170</v>
      </c>
      <c r="E100" s="56">
        <v>150</v>
      </c>
      <c r="F100" s="56">
        <v>217</v>
      </c>
      <c r="G100" s="56">
        <v>213</v>
      </c>
      <c r="H100" s="56">
        <v>201</v>
      </c>
      <c r="I100" s="56">
        <v>194</v>
      </c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</row>
    <row r="101" spans="2:52" s="7" customFormat="1" ht="15" customHeight="1">
      <c r="B101" s="43" t="s">
        <v>24</v>
      </c>
      <c r="C101" s="57"/>
      <c r="D101" s="55">
        <v>34</v>
      </c>
      <c r="E101" s="56">
        <v>27</v>
      </c>
      <c r="F101" s="56">
        <v>45</v>
      </c>
      <c r="G101" s="56">
        <v>35</v>
      </c>
      <c r="H101" s="56">
        <v>30</v>
      </c>
      <c r="I101" s="56">
        <v>26</v>
      </c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</row>
    <row r="102" spans="2:52" s="7" customFormat="1" ht="13.5" thickBot="1">
      <c r="B102" s="43" t="s">
        <v>23</v>
      </c>
      <c r="C102" s="54"/>
      <c r="D102" s="58">
        <v>5</v>
      </c>
      <c r="E102" s="59">
        <v>2</v>
      </c>
      <c r="F102" s="59">
        <v>2</v>
      </c>
      <c r="G102" s="59">
        <v>6</v>
      </c>
      <c r="H102" s="59">
        <v>6</v>
      </c>
      <c r="I102" s="59">
        <v>1</v>
      </c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</row>
    <row r="105" spans="2:63" ht="18.75" customHeight="1">
      <c r="B105" s="102" t="s">
        <v>32</v>
      </c>
      <c r="C105" s="102"/>
      <c r="D105" s="102"/>
      <c r="E105" s="102"/>
      <c r="F105" s="102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54:63" ht="12"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76">
        <v>19.679367828534314</v>
      </c>
      <c r="D107" s="47" t="s">
        <v>33</v>
      </c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111">
        <v>36.347547974413644</v>
      </c>
      <c r="D108" s="47" t="s">
        <v>34</v>
      </c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17" ht="12"/>
  </sheetData>
  <sheetProtection/>
  <mergeCells count="16">
    <mergeCell ref="L57:M57"/>
    <mergeCell ref="B91:F91"/>
    <mergeCell ref="I12:J12"/>
    <mergeCell ref="D57:E57"/>
    <mergeCell ref="B105:F105"/>
    <mergeCell ref="B57:C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scale="99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David Schahn</cp:lastModifiedBy>
  <cp:lastPrinted>2015-02-20T19:18:35Z</cp:lastPrinted>
  <dcterms:created xsi:type="dcterms:W3CDTF">2001-08-01T17:13:08Z</dcterms:created>
  <dcterms:modified xsi:type="dcterms:W3CDTF">2020-07-12T01:46:38Z</dcterms:modified>
  <cp:category/>
  <cp:version/>
  <cp:contentType/>
  <cp:contentStatus/>
</cp:coreProperties>
</file>