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drawings/drawing20.xml" ContentType="application/vnd.openxmlformats-officedocument.drawing+xml"/>
  <Override PartName="/xl/worksheets/sheet6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495" windowHeight="11280" tabRatio="739" activeTab="5"/>
  </bookViews>
  <sheets>
    <sheet name="Buckeye" sheetId="1" r:id="rId1"/>
    <sheet name="Capitol Complex" sheetId="2" r:id="rId2"/>
    <sheet name="Goodyear" sheetId="3" r:id="rId3"/>
    <sheet name="S. 16th St" sheetId="4" r:id="rId4"/>
    <sheet name="State Hospital" sheetId="5" r:id="rId5"/>
    <sheet name="N 29th Ave" sheetId="6" r:id="rId6"/>
  </sheets>
  <externalReferences>
    <externalReference r:id="rId9"/>
    <externalReference r:id="rId10"/>
  </externalReferences>
  <definedNames>
    <definedName name="_xlnm.Print_Area" localSheetId="0">'Buckeye'!$A$1:$I$109</definedName>
    <definedName name="_xlnm.Print_Area" localSheetId="1">'Capitol Complex'!$A$1:$I$109</definedName>
    <definedName name="_xlnm.Print_Area" localSheetId="2">'Goodyear'!$A$1:$I$107</definedName>
    <definedName name="_xlnm.Print_Area" localSheetId="5">'N 29th Ave'!$A$1:$H$103</definedName>
    <definedName name="_xlnm.Print_Area" localSheetId="3">'S. 16th St'!$A$1:$I$108</definedName>
    <definedName name="_xlnm.Print_Area" localSheetId="4">'State Hospital'!$A$1:$I$108</definedName>
  </definedNames>
  <calcPr fullCalcOnLoad="1"/>
</workbook>
</file>

<file path=xl/sharedStrings.xml><?xml version="1.0" encoding="utf-8"?>
<sst xmlns="http://schemas.openxmlformats.org/spreadsheetml/2006/main" count="391" uniqueCount="44">
  <si>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</si>
  <si>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</si>
  <si>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</si>
  <si>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</si>
  <si>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</si>
  <si>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</si>
  <si>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</si>
  <si>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</si>
  <si>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</si>
  <si>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</si>
  <si>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</si>
  <si>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</si>
  <si>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</si>
  <si>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</si>
  <si>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</si>
  <si>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</si>
  <si>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</si>
  <si>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</si>
  <si>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</si>
  <si>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</si>
  <si>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</si>
  <si>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</si>
  <si>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</si>
  <si>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</si>
  <si>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</si>
  <si>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</si>
  <si>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</si>
  <si>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</si>
  <si>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Corrections, Dept. of - Buckeye</t>
  </si>
  <si>
    <t>YES</t>
  </si>
  <si>
    <t>Corrections, Dept. of  - Capitol Complex</t>
  </si>
  <si>
    <t>Corrections, Dept. of  - Goodyear</t>
  </si>
  <si>
    <t>Telework</t>
  </si>
  <si>
    <t>Corrections, Dept. of - S. 16th Street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</si>
  <si>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</si>
  <si>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</si>
  <si>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</si>
  <si>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</si>
  <si>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</si>
  <si>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</si>
  <si>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</si>
  <si>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N/A</t>
  </si>
  <si>
    <t>Corrections, Dept. of  - State Hospital Complex</t>
  </si>
  <si>
    <t>Corrections, Dept. of  - N. 29th Ave.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</si>
</sst>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75"/>
      <color indexed="8"/>
      <name val="Tms Rmn"/>
      <family val="0"/>
    </font>
    <font>
      <sz val="8"/>
      <color indexed="8"/>
      <name val="Tms Rmn"/>
      <family val="0"/>
    </font>
    <font>
      <sz val="8.05"/>
      <color indexed="8"/>
      <name val="Tms Rmn"/>
      <family val="0"/>
    </font>
    <font>
      <sz val="8.5"/>
      <color indexed="8"/>
      <name val="Tms Rmn"/>
      <family val="0"/>
    </font>
    <font>
      <sz val="7.35"/>
      <color indexed="8"/>
      <name val="Tms Rmn"/>
      <family val="0"/>
    </font>
    <font>
      <sz val="9.25"/>
      <color indexed="8"/>
      <name val="Tms Rmn"/>
      <family val="0"/>
    </font>
    <font>
      <sz val="8.25"/>
      <color indexed="8"/>
      <name val="Tms Rmn"/>
      <family val="0"/>
    </font>
    <font>
      <sz val="9"/>
      <color indexed="8"/>
      <name val="Tms Rmn"/>
      <family val="0"/>
    </font>
    <font>
      <sz val="7.5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b/>
      <sz val="12.75"/>
      <color indexed="8"/>
      <name val="Tms Rmn"/>
      <family val="0"/>
    </font>
    <font>
      <b/>
      <sz val="12"/>
      <color indexed="8"/>
      <name val="Tms Rmn"/>
      <family val="0"/>
    </font>
    <font>
      <b/>
      <sz val="11.5"/>
      <color indexed="8"/>
      <name val="Tms Rmn"/>
      <family val="0"/>
    </font>
    <font>
      <sz val="9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9" fontId="18" fillId="0" borderId="0" xfId="59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5" fillId="0" borderId="12" xfId="59" applyFont="1" applyBorder="1" applyAlignment="1">
      <alignment/>
    </xf>
    <xf numFmtId="0" fontId="27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9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25" fillId="0" borderId="24" xfId="0" applyFont="1" applyBorder="1" applyAlignment="1">
      <alignment horizontal="center"/>
    </xf>
    <xf numFmtId="2" fontId="29" fillId="0" borderId="0" xfId="0" applyNumberFormat="1" applyFont="1" applyAlignment="1">
      <alignment/>
    </xf>
    <xf numFmtId="0" fontId="25" fillId="0" borderId="0" xfId="0" applyFont="1" applyAlignment="1">
      <alignment/>
    </xf>
    <xf numFmtId="167" fontId="4" fillId="0" borderId="25" xfId="59" applyNumberFormat="1" applyFont="1" applyBorder="1" applyAlignment="1">
      <alignment horizontal="center"/>
    </xf>
    <xf numFmtId="167" fontId="4" fillId="0" borderId="26" xfId="59" applyNumberFormat="1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67" fontId="4" fillId="0" borderId="28" xfId="59" applyNumberFormat="1" applyFont="1" applyBorder="1" applyAlignment="1">
      <alignment horizontal="center"/>
    </xf>
    <xf numFmtId="2" fontId="30" fillId="0" borderId="0" xfId="0" applyNumberFormat="1" applyFont="1" applyAlignment="1">
      <alignment/>
    </xf>
    <xf numFmtId="0" fontId="30" fillId="0" borderId="0" xfId="0" applyFont="1" applyAlignment="1">
      <alignment/>
    </xf>
    <xf numFmtId="2" fontId="20" fillId="0" borderId="0" xfId="0" applyNumberFormat="1" applyFont="1" applyAlignment="1">
      <alignment/>
    </xf>
    <xf numFmtId="0" fontId="31" fillId="0" borderId="0" xfId="0" applyFont="1" applyAlignment="1">
      <alignment/>
    </xf>
    <xf numFmtId="0" fontId="24" fillId="0" borderId="29" xfId="0" applyFont="1" applyBorder="1" applyAlignment="1">
      <alignment horizontal="center"/>
    </xf>
    <xf numFmtId="3" fontId="24" fillId="0" borderId="30" xfId="42" applyNumberFormat="1" applyFont="1" applyBorder="1" applyAlignment="1">
      <alignment/>
    </xf>
    <xf numFmtId="167" fontId="24" fillId="0" borderId="31" xfId="59" applyNumberFormat="1" applyFont="1" applyBorder="1" applyAlignment="1">
      <alignment/>
    </xf>
    <xf numFmtId="167" fontId="31" fillId="0" borderId="0" xfId="0" applyNumberFormat="1" applyFont="1" applyBorder="1" applyAlignment="1">
      <alignment/>
    </xf>
    <xf numFmtId="0" fontId="24" fillId="0" borderId="19" xfId="0" applyFont="1" applyBorder="1" applyAlignment="1">
      <alignment/>
    </xf>
    <xf numFmtId="3" fontId="24" fillId="0" borderId="32" xfId="42" applyNumberFormat="1" applyFont="1" applyBorder="1" applyAlignment="1">
      <alignment/>
    </xf>
    <xf numFmtId="167" fontId="24" fillId="0" borderId="22" xfId="59" applyNumberFormat="1" applyFont="1" applyBorder="1" applyAlignment="1">
      <alignment/>
    </xf>
    <xf numFmtId="0" fontId="24" fillId="0" borderId="19" xfId="0" applyFont="1" applyBorder="1" applyAlignment="1">
      <alignment wrapText="1"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167" fontId="24" fillId="0" borderId="0" xfId="59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0" fontId="27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4" fillId="0" borderId="10" xfId="0" applyFont="1" applyBorder="1" applyAlignment="1">
      <alignment horizontal="center"/>
    </xf>
    <xf numFmtId="1" fontId="24" fillId="0" borderId="33" xfId="59" applyNumberFormat="1" applyFont="1" applyBorder="1" applyAlignment="1">
      <alignment/>
    </xf>
    <xf numFmtId="1" fontId="24" fillId="0" borderId="34" xfId="42" applyNumberFormat="1" applyFont="1" applyBorder="1" applyAlignment="1">
      <alignment horizontal="center"/>
    </xf>
    <xf numFmtId="1" fontId="24" fillId="0" borderId="35" xfId="59" applyNumberFormat="1" applyFont="1" applyBorder="1" applyAlignment="1">
      <alignment/>
    </xf>
    <xf numFmtId="0" fontId="31" fillId="0" borderId="0" xfId="0" applyFont="1" applyAlignment="1">
      <alignment/>
    </xf>
    <xf numFmtId="1" fontId="24" fillId="0" borderId="36" xfId="59" applyNumberFormat="1" applyFont="1" applyBorder="1" applyAlignment="1">
      <alignment/>
    </xf>
    <xf numFmtId="1" fontId="24" fillId="0" borderId="37" xfId="42" applyNumberFormat="1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1" fontId="24" fillId="0" borderId="38" xfId="59" applyNumberFormat="1" applyFont="1" applyBorder="1" applyAlignment="1">
      <alignment horizontal="center"/>
    </xf>
    <xf numFmtId="1" fontId="24" fillId="0" borderId="39" xfId="59" applyNumberFormat="1" applyFont="1" applyBorder="1" applyAlignment="1">
      <alignment horizontal="center"/>
    </xf>
    <xf numFmtId="1" fontId="24" fillId="0" borderId="18" xfId="59" applyNumberFormat="1" applyFont="1" applyBorder="1" applyAlignment="1">
      <alignment horizontal="center"/>
    </xf>
    <xf numFmtId="1" fontId="24" fillId="0" borderId="40" xfId="59" applyNumberFormat="1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167" fontId="4" fillId="0" borderId="11" xfId="59" applyNumberFormat="1" applyFont="1" applyBorder="1" applyAlignment="1">
      <alignment horizontal="center"/>
    </xf>
    <xf numFmtId="167" fontId="4" fillId="0" borderId="31" xfId="59" applyNumberFormat="1" applyFont="1" applyBorder="1" applyAlignment="1">
      <alignment horizontal="center"/>
    </xf>
    <xf numFmtId="167" fontId="4" fillId="0" borderId="32" xfId="59" applyNumberFormat="1" applyFont="1" applyBorder="1" applyAlignment="1">
      <alignment horizontal="center"/>
    </xf>
    <xf numFmtId="167" fontId="4" fillId="0" borderId="24" xfId="59" applyNumberFormat="1" applyFont="1" applyBorder="1" applyAlignment="1">
      <alignment horizontal="center"/>
    </xf>
    <xf numFmtId="167" fontId="4" fillId="0" borderId="46" xfId="59" applyNumberFormat="1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71" fontId="24" fillId="0" borderId="36" xfId="0" applyNumberFormat="1" applyFont="1" applyBorder="1" applyAlignment="1">
      <alignment horizontal="center"/>
    </xf>
    <xf numFmtId="171" fontId="24" fillId="0" borderId="35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3" fontId="24" fillId="0" borderId="25" xfId="0" applyNumberFormat="1" applyFont="1" applyBorder="1" applyAlignment="1">
      <alignment/>
    </xf>
    <xf numFmtId="167" fontId="24" fillId="0" borderId="27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25" fillId="0" borderId="0" xfId="59" applyNumberFormat="1" applyFont="1" applyAlignment="1">
      <alignment horizontal="center"/>
    </xf>
    <xf numFmtId="167" fontId="4" fillId="0" borderId="47" xfId="59" applyNumberFormat="1" applyFont="1" applyBorder="1" applyAlignment="1">
      <alignment horizontal="center"/>
    </xf>
    <xf numFmtId="167" fontId="25" fillId="0" borderId="29" xfId="59" applyNumberFormat="1" applyFont="1" applyBorder="1" applyAlignment="1">
      <alignment horizontal="center"/>
    </xf>
    <xf numFmtId="167" fontId="25" fillId="0" borderId="15" xfId="59" applyNumberFormat="1" applyFont="1" applyBorder="1" applyAlignment="1">
      <alignment horizontal="center"/>
    </xf>
    <xf numFmtId="167" fontId="25" fillId="0" borderId="16" xfId="59" applyNumberFormat="1" applyFont="1" applyBorder="1" applyAlignment="1">
      <alignment horizontal="center"/>
    </xf>
    <xf numFmtId="167" fontId="25" fillId="0" borderId="48" xfId="59" applyNumberFormat="1" applyFont="1" applyBorder="1" applyAlignment="1">
      <alignment horizontal="center"/>
    </xf>
    <xf numFmtId="0" fontId="28" fillId="0" borderId="0" xfId="0" applyFont="1" applyAlignment="1">
      <alignment/>
    </xf>
    <xf numFmtId="167" fontId="4" fillId="0" borderId="49" xfId="59" applyNumberFormat="1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8" fillId="0" borderId="52" xfId="0" applyFont="1" applyBorder="1" applyAlignment="1">
      <alignment/>
    </xf>
    <xf numFmtId="0" fontId="28" fillId="0" borderId="51" xfId="0" applyFont="1" applyBorder="1" applyAlignment="1">
      <alignment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9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167" fontId="4" fillId="0" borderId="29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167" fontId="4" fillId="0" borderId="48" xfId="59" applyNumberFormat="1" applyFont="1" applyBorder="1" applyAlignment="1">
      <alignment horizontal="center"/>
    </xf>
    <xf numFmtId="1" fontId="24" fillId="0" borderId="53" xfId="59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55" fillId="0" borderId="0" xfId="0" applyFont="1" applyAlignment="1">
      <alignment/>
    </xf>
    <xf numFmtId="167" fontId="55" fillId="0" borderId="0" xfId="59" applyNumberFormat="1" applyFont="1" applyAlignment="1">
      <alignment horizontal="center"/>
    </xf>
    <xf numFmtId="9" fontId="72" fillId="0" borderId="0" xfId="59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5"/>
          <c:w val="0.94525"/>
          <c:h val="0.83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Buckeye!$B$58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Buckeye!$A$61:$A$69</c:f>
              <c:strCache/>
            </c:strRef>
          </c:cat>
          <c:val>
            <c:numRef>
              <c:f>Buckeye!$C$61:$C$69</c:f>
              <c:numCache/>
            </c:numRef>
          </c:val>
        </c:ser>
        <c:ser>
          <c:idx val="3"/>
          <c:order val="1"/>
          <c:tx>
            <c:strRef>
              <c:f>Buckeye!$D$58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Buckeye!$A$61:$A$69</c:f>
              <c:strCache/>
            </c:strRef>
          </c:cat>
          <c:val>
            <c:numRef>
              <c:f>Buckeye!$E$61:$E$69</c:f>
              <c:numCache/>
            </c:numRef>
          </c:val>
        </c:ser>
        <c:ser>
          <c:idx val="4"/>
          <c:order val="2"/>
          <c:tx>
            <c:strRef>
              <c:f>Buckeye!$F$58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Buckeye!$A$61:$A$69</c:f>
              <c:strCache/>
            </c:strRef>
          </c:cat>
          <c:val>
            <c:numRef>
              <c:f>Buckeye!$G$61:$G$69</c:f>
              <c:numCache/>
            </c:numRef>
          </c:val>
        </c:ser>
        <c:ser>
          <c:idx val="1"/>
          <c:order val="3"/>
          <c:tx>
            <c:strRef>
              <c:f>Buckeye!$H$58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Buckeye!$A$61:$A$69</c:f>
              <c:strCache/>
            </c:strRef>
          </c:cat>
          <c:val>
            <c:numRef>
              <c:f>Buckeye!$I$61:$I$69</c:f>
              <c:numCache/>
            </c:numRef>
          </c:val>
        </c:ser>
        <c:ser>
          <c:idx val="0"/>
          <c:order val="4"/>
          <c:tx>
            <c:strRef>
              <c:f>Buckeye!$J$58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Buckeye!$K$61:$K$69</c:f>
              <c:numCache/>
            </c:numRef>
          </c:val>
        </c:ser>
        <c:axId val="35401774"/>
        <c:axId val="50180511"/>
      </c:barChart>
      <c:catAx>
        <c:axId val="35401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80511"/>
        <c:crosses val="autoZero"/>
        <c:auto val="1"/>
        <c:lblOffset val="100"/>
        <c:tickLblSkip val="1"/>
        <c:noMultiLvlLbl val="0"/>
      </c:catAx>
      <c:valAx>
        <c:axId val="50180511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01774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75"/>
          <c:y val="0.94525"/>
          <c:w val="0.3387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5"/>
          <c:w val="0.94525"/>
          <c:h val="0.85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'S. 16th St'!$B$58:$C$58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 16th St'!$A$61:$A$69</c:f>
              <c:strCache/>
            </c:strRef>
          </c:cat>
          <c:val>
            <c:numRef>
              <c:f>'S. 16th St'!$C$61:$C$69</c:f>
              <c:numCache/>
            </c:numRef>
          </c:val>
        </c:ser>
        <c:ser>
          <c:idx val="3"/>
          <c:order val="1"/>
          <c:tx>
            <c:strRef>
              <c:f>'S. 16th St'!$D$58:$E$58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 16th St'!$A$61:$A$69</c:f>
              <c:strCache/>
            </c:strRef>
          </c:cat>
          <c:val>
            <c:numRef>
              <c:f>'S. 16th St'!$E$61:$E$69</c:f>
              <c:numCache/>
            </c:numRef>
          </c:val>
        </c:ser>
        <c:ser>
          <c:idx val="4"/>
          <c:order val="2"/>
          <c:tx>
            <c:strRef>
              <c:f>'S. 16th St'!$F$58:$G$58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 16th St'!$A$61:$A$69</c:f>
              <c:strCache/>
            </c:strRef>
          </c:cat>
          <c:val>
            <c:numRef>
              <c:f>'S. 16th St'!$G$61:$G$69</c:f>
              <c:numCache/>
            </c:numRef>
          </c:val>
        </c:ser>
        <c:ser>
          <c:idx val="1"/>
          <c:order val="3"/>
          <c:tx>
            <c:strRef>
              <c:f>'S. 16th St'!$H$58:$I$58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 16th St'!$A$61:$A$69</c:f>
              <c:strCache/>
            </c:strRef>
          </c:cat>
          <c:val>
            <c:numRef>
              <c:f>'S. 16th St'!$I$61:$I$69</c:f>
              <c:numCache/>
            </c:numRef>
          </c:val>
        </c:ser>
        <c:ser>
          <c:idx val="0"/>
          <c:order val="4"/>
          <c:tx>
            <c:strRef>
              <c:f>'S. 16th St'!$J$58:$K$58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 16th St'!$A$61:$A$69</c:f>
              <c:strCache/>
            </c:strRef>
          </c:cat>
          <c:val>
            <c:numRef>
              <c:f>'S. 16th St'!$K$61:$K$69</c:f>
              <c:numCache/>
            </c:numRef>
          </c:val>
        </c:ser>
        <c:axId val="63382120"/>
        <c:axId val="33568169"/>
      </c:barChart>
      <c:catAx>
        <c:axId val="6338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68169"/>
        <c:crosses val="autoZero"/>
        <c:auto val="1"/>
        <c:lblOffset val="100"/>
        <c:tickLblSkip val="1"/>
        <c:noMultiLvlLbl val="0"/>
      </c:catAx>
      <c:valAx>
        <c:axId val="33568169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382120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5"/>
          <c:y val="0.94325"/>
          <c:w val="0.3362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87"/>
          <c:w val="0.963"/>
          <c:h val="0.670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'S. 16th St'!$A$14:$A$23</c:f>
              <c:numCache/>
            </c:numRef>
          </c:cat>
          <c:val>
            <c:numRef>
              <c:f>'S. 16th St'!$B$14:$B$23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'S. 16th St'!$A$14:$A$23</c:f>
              <c:numCache/>
            </c:numRef>
          </c:cat>
          <c:val>
            <c:numRef>
              <c:f>'S. 16th St'!$C$14:$C$23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'S. 16th St'!$A$14:$A$23</c:f>
              <c:numCache/>
            </c:numRef>
          </c:cat>
          <c:val>
            <c:numRef>
              <c:f>'S. 16th St'!$I$14:$I$23</c:f>
              <c:numCache/>
            </c:numRef>
          </c:val>
          <c:smooth val="0"/>
        </c:ser>
        <c:marker val="1"/>
        <c:axId val="33678066"/>
        <c:axId val="34667139"/>
      </c:lineChart>
      <c:catAx>
        <c:axId val="33678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67139"/>
        <c:crosses val="autoZero"/>
        <c:auto val="1"/>
        <c:lblOffset val="100"/>
        <c:tickLblSkip val="1"/>
        <c:noMultiLvlLbl val="0"/>
      </c:catAx>
      <c:valAx>
        <c:axId val="3466713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7806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6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2575"/>
          <c:w val="0.95925"/>
          <c:h val="0.635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'S. 16th St'!$A$14:$A$23</c:f>
              <c:numCache/>
            </c:numRef>
          </c:cat>
          <c:val>
            <c:numRef>
              <c:f>'S. 16th St'!$E$14:$E$23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'S. 16th St'!$A$14:$A$23</c:f>
              <c:numCache/>
            </c:numRef>
          </c:cat>
          <c:val>
            <c:numRef>
              <c:f>'S. 16th St'!$F$14:$F$23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'S. 16th St'!$A$14:$A$23</c:f>
              <c:numCache/>
            </c:numRef>
          </c:cat>
          <c:val>
            <c:numRef>
              <c:f>'S. 16th St'!$J$14:$J$23</c:f>
              <c:numCache/>
            </c:numRef>
          </c:val>
          <c:smooth val="0"/>
        </c:ser>
        <c:marker val="1"/>
        <c:axId val="43568796"/>
        <c:axId val="56574845"/>
      </c:lineChart>
      <c:catAx>
        <c:axId val="43568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74845"/>
        <c:crosses val="autoZero"/>
        <c:auto val="1"/>
        <c:lblOffset val="100"/>
        <c:tickLblSkip val="1"/>
        <c:noMultiLvlLbl val="0"/>
      </c:catAx>
      <c:valAx>
        <c:axId val="5657484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6879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25"/>
          <c:w val="0.94525"/>
          <c:h val="0.840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'State Hospital'!$B$58:$C$58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Hospital'!$A$61:$A$69</c:f>
              <c:strCache/>
            </c:strRef>
          </c:cat>
          <c:val>
            <c:numRef>
              <c:f>'State Hospital'!$C$61:$C$69</c:f>
              <c:numCache/>
            </c:numRef>
          </c:val>
        </c:ser>
        <c:ser>
          <c:idx val="3"/>
          <c:order val="1"/>
          <c:tx>
            <c:strRef>
              <c:f>'State Hospital'!$D$58:$E$58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Hospital'!$A$61:$A$69</c:f>
              <c:strCache/>
            </c:strRef>
          </c:cat>
          <c:val>
            <c:numRef>
              <c:f>'State Hospital'!$E$61:$E$69</c:f>
              <c:numCache/>
            </c:numRef>
          </c:val>
        </c:ser>
        <c:ser>
          <c:idx val="4"/>
          <c:order val="2"/>
          <c:tx>
            <c:strRef>
              <c:f>'State Hospital'!$F$58:$G$58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Hospital'!$A$61:$A$69</c:f>
              <c:strCache/>
            </c:strRef>
          </c:cat>
          <c:val>
            <c:numRef>
              <c:f>'State Hospital'!$G$61:$G$69</c:f>
              <c:numCache/>
            </c:numRef>
          </c:val>
        </c:ser>
        <c:ser>
          <c:idx val="1"/>
          <c:order val="3"/>
          <c:tx>
            <c:strRef>
              <c:f>'State Hospital'!$H$58:$I$58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Hospital'!$A$61:$A$69</c:f>
              <c:strCache/>
            </c:strRef>
          </c:cat>
          <c:val>
            <c:numRef>
              <c:f>'State Hospital'!$I$61:$I$69</c:f>
              <c:numCache/>
            </c:numRef>
          </c:val>
        </c:ser>
        <c:ser>
          <c:idx val="0"/>
          <c:order val="4"/>
          <c:tx>
            <c:strRef>
              <c:f>'State Hospital'!$J$58:$K$58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Hospital'!$A$61:$A$69</c:f>
              <c:strCache/>
            </c:strRef>
          </c:cat>
          <c:val>
            <c:numRef>
              <c:f>'State Hospital'!$K$61:$K$69</c:f>
              <c:numCache/>
            </c:numRef>
          </c:val>
        </c:ser>
        <c:axId val="39411558"/>
        <c:axId val="19159703"/>
      </c:barChart>
      <c:catAx>
        <c:axId val="39411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59703"/>
        <c:crosses val="autoZero"/>
        <c:auto val="1"/>
        <c:lblOffset val="100"/>
        <c:tickLblSkip val="1"/>
        <c:noMultiLvlLbl val="0"/>
      </c:catAx>
      <c:valAx>
        <c:axId val="19159703"/>
        <c:scaling>
          <c:orientation val="minMax"/>
          <c:max val="0.08000000000000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11558"/>
        <c:crossesAt val="1"/>
        <c:crossBetween val="between"/>
        <c:dispUnits/>
        <c:majorUnit val="0.02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25"/>
          <c:y val="0.943"/>
          <c:w val="0.34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025"/>
          <c:w val="0.963"/>
          <c:h val="0.7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'State Hospital'!$A$14:$A$23</c:f>
              <c:numCache/>
            </c:numRef>
          </c:cat>
          <c:val>
            <c:numRef>
              <c:f>'State Hospital'!$B$14:$B$23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'State Hospital'!$A$14:$A$23</c:f>
              <c:numCache/>
            </c:numRef>
          </c:cat>
          <c:val>
            <c:numRef>
              <c:f>'State Hospital'!$C$14:$C$23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'State Hospital'!$A$14:$A$23</c:f>
              <c:numCache/>
            </c:numRef>
          </c:cat>
          <c:val>
            <c:numRef>
              <c:f>'State Hospital'!$I$14:$I$23</c:f>
              <c:numCache/>
            </c:numRef>
          </c:val>
          <c:smooth val="0"/>
        </c:ser>
        <c:marker val="1"/>
        <c:axId val="38219600"/>
        <c:axId val="8432081"/>
      </c:lineChart>
      <c:catAx>
        <c:axId val="38219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32081"/>
        <c:crosses val="autoZero"/>
        <c:auto val="1"/>
        <c:lblOffset val="100"/>
        <c:tickLblSkip val="1"/>
        <c:noMultiLvlLbl val="0"/>
      </c:catAx>
      <c:valAx>
        <c:axId val="843208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1960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075"/>
          <c:w val="0.9595"/>
          <c:h val="0.647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'State Hospital'!$A$14:$A$23</c:f>
              <c:numCache/>
            </c:numRef>
          </c:cat>
          <c:val>
            <c:numRef>
              <c:f>'State Hospital'!$E$14:$E$23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'State Hospital'!$A$14:$A$23</c:f>
              <c:numCache/>
            </c:numRef>
          </c:cat>
          <c:val>
            <c:numRef>
              <c:f>'State Hospital'!$F$14:$F$23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'State Hospital'!$A$14:$A$23</c:f>
              <c:numCache/>
            </c:numRef>
          </c:cat>
          <c:val>
            <c:numRef>
              <c:f>'State Hospital'!$J$14:$J$23</c:f>
              <c:numCache/>
            </c:numRef>
          </c:val>
          <c:smooth val="0"/>
        </c:ser>
        <c:marker val="1"/>
        <c:axId val="8779866"/>
        <c:axId val="11909931"/>
      </c:lineChart>
      <c:catAx>
        <c:axId val="8779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09931"/>
        <c:crosses val="autoZero"/>
        <c:auto val="1"/>
        <c:lblOffset val="100"/>
        <c:tickLblSkip val="1"/>
        <c:noMultiLvlLbl val="0"/>
      </c:catAx>
      <c:valAx>
        <c:axId val="1190993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7986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115"/>
          <c:w val="0.94525"/>
          <c:h val="0.8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 29th Ave'!$B$53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 29th Ave'!$A$56:$A$64</c:f>
              <c:strCache/>
            </c:strRef>
          </c:cat>
          <c:val>
            <c:numRef>
              <c:f>'N 29th Ave'!$C$56:$C$64</c:f>
              <c:numCache/>
            </c:numRef>
          </c:val>
        </c:ser>
        <c:ser>
          <c:idx val="0"/>
          <c:order val="1"/>
          <c:tx>
            <c:strRef>
              <c:f>'N 29th Ave'!$D$53:$E$53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 29th Ave'!$A$56:$A$64</c:f>
              <c:strCache/>
            </c:strRef>
          </c:cat>
          <c:val>
            <c:numRef>
              <c:f>'N 29th Ave'!$E$56:$E$64</c:f>
              <c:numCache/>
            </c:numRef>
          </c:val>
        </c:ser>
        <c:ser>
          <c:idx val="2"/>
          <c:order val="2"/>
          <c:tx>
            <c:strRef>
              <c:f>'N 29th Ave'!$F$53:$G$53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 29th Ave'!$A$56:$A$64</c:f>
              <c:strCache/>
            </c:strRef>
          </c:cat>
          <c:val>
            <c:numRef>
              <c:f>'N 29th Ave'!$G$56:$G$64</c:f>
              <c:numCache/>
            </c:numRef>
          </c:val>
        </c:ser>
        <c:ser>
          <c:idx val="3"/>
          <c:order val="3"/>
          <c:tx>
            <c:strRef>
              <c:f>'N 29th Ave'!$H$53:$I$53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 29th Ave'!$A$56:$A$64</c:f>
              <c:strCache/>
            </c:strRef>
          </c:cat>
          <c:val>
            <c:numRef>
              <c:f>'N 29th Ave'!$I$56:$I$64</c:f>
              <c:numCache/>
            </c:numRef>
          </c:val>
        </c:ser>
        <c:ser>
          <c:idx val="4"/>
          <c:order val="4"/>
          <c:tx>
            <c:strRef>
              <c:f>'N 29th Ave'!$J$53:$K$53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 29th Ave'!$A$56:$A$64</c:f>
              <c:strCache/>
            </c:strRef>
          </c:cat>
          <c:val>
            <c:numRef>
              <c:f>'N 29th Ave'!$K$56:$K$64</c:f>
              <c:numCache/>
            </c:numRef>
          </c:val>
        </c:ser>
        <c:axId val="40080516"/>
        <c:axId val="25180325"/>
      </c:barChart>
      <c:catAx>
        <c:axId val="40080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80325"/>
        <c:crosses val="autoZero"/>
        <c:auto val="1"/>
        <c:lblOffset val="100"/>
        <c:tickLblSkip val="1"/>
        <c:noMultiLvlLbl val="0"/>
      </c:catAx>
      <c:valAx>
        <c:axId val="25180325"/>
        <c:scaling>
          <c:orientation val="minMax"/>
          <c:max val="0.15000000000000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80516"/>
        <c:crossesAt val="1"/>
        <c:crossBetween val="between"/>
        <c:dispUnits/>
        <c:majorUnit val="0.030000000000000006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65"/>
          <c:y val="0.90875"/>
          <c:w val="0.41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025"/>
          <c:w val="0.963"/>
          <c:h val="0.722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 29th Ave'!$A$14:$A$18</c:f>
              <c:numCache/>
            </c:numRef>
          </c:cat>
          <c:val>
            <c:numRef>
              <c:f>'N 29th Ave'!$B$14:$B$18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 29th Ave'!$A$14:$A$18</c:f>
              <c:numCache/>
            </c:numRef>
          </c:cat>
          <c:val>
            <c:numRef>
              <c:f>'N 29th Ave'!$C$14:$C$18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 29th Ave'!$A$14:$A$18</c:f>
              <c:numCache/>
            </c:numRef>
          </c:cat>
          <c:val>
            <c:numRef>
              <c:f>'N 29th Ave'!$I$14:$I$18</c:f>
              <c:numCache/>
            </c:numRef>
          </c:val>
          <c:smooth val="0"/>
        </c:ser>
        <c:marker val="1"/>
        <c:axId val="25296334"/>
        <c:axId val="26340415"/>
      </c:lineChart>
      <c:catAx>
        <c:axId val="25296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40415"/>
        <c:crosses val="autoZero"/>
        <c:auto val="1"/>
        <c:lblOffset val="100"/>
        <c:tickLblSkip val="1"/>
        <c:noMultiLvlLbl val="0"/>
      </c:catAx>
      <c:valAx>
        <c:axId val="2634041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9633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1225"/>
          <c:w val="0.96025"/>
          <c:h val="0.64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 29th Ave'!$A$14:$A$18</c:f>
              <c:numCache/>
            </c:numRef>
          </c:cat>
          <c:val>
            <c:numRef>
              <c:f>'N 29th Ave'!$E$14:$E$18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 29th Ave'!$A$14:$A$18</c:f>
              <c:numCache/>
            </c:numRef>
          </c:cat>
          <c:val>
            <c:numRef>
              <c:f>'N 29th Ave'!$F$14:$F$18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 29th Ave'!$A$14:$A$18</c:f>
              <c:numCache/>
            </c:numRef>
          </c:cat>
          <c:val>
            <c:numRef>
              <c:f>'N 29th Ave'!$J$14:$J$18</c:f>
              <c:numCache/>
            </c:numRef>
          </c:val>
          <c:smooth val="0"/>
        </c:ser>
        <c:marker val="1"/>
        <c:axId val="35737144"/>
        <c:axId val="53198841"/>
      </c:lineChart>
      <c:catAx>
        <c:axId val="35737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98841"/>
        <c:crosses val="autoZero"/>
        <c:auto val="1"/>
        <c:lblOffset val="100"/>
        <c:tickLblSkip val="1"/>
        <c:noMultiLvlLbl val="0"/>
      </c:catAx>
      <c:valAx>
        <c:axId val="5319884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3714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325"/>
          <c:w val="0.963"/>
          <c:h val="0.743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Buckeye!$A$14:$A$23</c:f>
              <c:numCache/>
            </c:numRef>
          </c:cat>
          <c:val>
            <c:numRef>
              <c:f>Buckeye!$B$14:$B$23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Buckeye!$A$14:$A$23</c:f>
              <c:numCache/>
            </c:numRef>
          </c:cat>
          <c:val>
            <c:numRef>
              <c:f>Buckeye!$C$14:$C$23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Buckeye!$A$14:$A$23</c:f>
              <c:numCache/>
            </c:numRef>
          </c:cat>
          <c:val>
            <c:numRef>
              <c:f>Buckeye!$I$14:$I$23</c:f>
              <c:numCache/>
            </c:numRef>
          </c:val>
          <c:smooth val="0"/>
        </c:ser>
        <c:marker val="1"/>
        <c:axId val="48971416"/>
        <c:axId val="38089561"/>
      </c:lineChart>
      <c:catAx>
        <c:axId val="48971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8089561"/>
        <c:crosses val="autoZero"/>
        <c:auto val="1"/>
        <c:lblOffset val="100"/>
        <c:tickLblSkip val="1"/>
        <c:noMultiLvlLbl val="0"/>
      </c:catAx>
      <c:valAx>
        <c:axId val="3808956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897141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5325"/>
          <c:w val="0.95925"/>
          <c:h val="0.705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Buckeye!$A$14:$A$23</c:f>
              <c:numCache/>
            </c:numRef>
          </c:cat>
          <c:val>
            <c:numRef>
              <c:f>Buckeye!$E$14:$E$23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Buckeye!$A$14:$A$23</c:f>
              <c:numCache/>
            </c:numRef>
          </c:cat>
          <c:val>
            <c:numRef>
              <c:f>Buckeye!$F$14:$F$23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Buckeye!$A$14:$A$23</c:f>
              <c:numCache/>
            </c:numRef>
          </c:cat>
          <c:val>
            <c:numRef>
              <c:f>Buckeye!$J$14:$J$23</c:f>
              <c:numCache/>
            </c:numRef>
          </c:val>
          <c:smooth val="0"/>
        </c:ser>
        <c:marker val="1"/>
        <c:axId val="7261730"/>
        <c:axId val="65355571"/>
      </c:lineChart>
      <c:catAx>
        <c:axId val="7261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55571"/>
        <c:crosses val="autoZero"/>
        <c:auto val="1"/>
        <c:lblOffset val="100"/>
        <c:tickLblSkip val="1"/>
        <c:noMultiLvlLbl val="0"/>
      </c:catAx>
      <c:valAx>
        <c:axId val="6535557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6173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</a:t>
            </a:r>
            <a:r>
              <a:rPr lang="en-US" cap="none" sz="1275" b="1" i="0" u="none" baseline="0">
                <a:solidFill>
                  <a:srgbClr val="000000"/>
                </a:solidFill>
              </a:rPr>
              <a:t>of Non-SOV Trips by Alternate Mode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25"/>
          <c:w val="0.94625"/>
          <c:h val="0.83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'Capitol Complex'!$B$58:$C$58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3"/>
          <c:order val="1"/>
          <c:tx>
            <c:strRef>
              <c:f>'Capitol Complex'!$D$58:$E$58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4"/>
          <c:order val="2"/>
          <c:tx>
            <c:strRef>
              <c:f>'Capitol Complex'!$F$58:$G$58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1"/>
          <c:order val="3"/>
          <c:tx>
            <c:strRef>
              <c:f>'Capitol Complex'!$H$58:$I$58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0"/>
          <c:order val="4"/>
          <c:tx>
            <c:strRef>
              <c:f>'Capitol Complex'!$J$58:$K$58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Complex'!$K$61:$K$69</c:f>
              <c:numCache/>
            </c:numRef>
          </c:val>
        </c:ser>
        <c:axId val="51329228"/>
        <c:axId val="59309869"/>
      </c:barChart>
      <c:catAx>
        <c:axId val="51329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09869"/>
        <c:crosses val="autoZero"/>
        <c:auto val="1"/>
        <c:lblOffset val="100"/>
        <c:tickLblSkip val="1"/>
        <c:noMultiLvlLbl val="0"/>
      </c:catAx>
      <c:valAx>
        <c:axId val="59309869"/>
        <c:scaling>
          <c:orientation val="minMax"/>
          <c:max val="0.2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329228"/>
        <c:crossesAt val="1"/>
        <c:crossBetween val="between"/>
        <c:dispUnits/>
        <c:majorUnit val="0.03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125"/>
          <c:y val="0.93875"/>
          <c:w val="0.366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875"/>
          <c:w val="0.963"/>
          <c:h val="0.74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64026774"/>
        <c:axId val="39370055"/>
      </c:lineChart>
      <c:catAx>
        <c:axId val="64026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9370055"/>
        <c:crosses val="autoZero"/>
        <c:auto val="1"/>
        <c:lblOffset val="100"/>
        <c:tickLblSkip val="1"/>
        <c:noMultiLvlLbl val="0"/>
      </c:catAx>
      <c:valAx>
        <c:axId val="3937005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402677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6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3"/>
          <c:w val="0.95925"/>
          <c:h val="0.695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18786176"/>
        <c:axId val="34857857"/>
      </c:lineChart>
      <c:catAx>
        <c:axId val="1878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57857"/>
        <c:crosses val="autoZero"/>
        <c:auto val="1"/>
        <c:lblOffset val="100"/>
        <c:tickLblSkip val="1"/>
        <c:noMultiLvlLbl val="0"/>
      </c:catAx>
      <c:valAx>
        <c:axId val="3485785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8617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25"/>
          <c:w val="0.94625"/>
          <c:h val="0.83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Goodyear!$B$58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Goodyear!$A$61:$A$69</c:f>
              <c:strCache/>
            </c:strRef>
          </c:cat>
          <c:val>
            <c:numRef>
              <c:f>Goodyear!$C$61:$C$69</c:f>
              <c:numCache/>
            </c:numRef>
          </c:val>
        </c:ser>
        <c:ser>
          <c:idx val="3"/>
          <c:order val="1"/>
          <c:tx>
            <c:strRef>
              <c:f>Goodyear!$D$58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Goodyear!$A$61:$A$69</c:f>
              <c:strCache/>
            </c:strRef>
          </c:cat>
          <c:val>
            <c:numRef>
              <c:f>Goodyear!$E$61:$E$69</c:f>
              <c:numCache/>
            </c:numRef>
          </c:val>
        </c:ser>
        <c:ser>
          <c:idx val="4"/>
          <c:order val="2"/>
          <c:tx>
            <c:strRef>
              <c:f>Goodyear!$F$58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Goodyear!$A$61:$A$69</c:f>
              <c:strCache/>
            </c:strRef>
          </c:cat>
          <c:val>
            <c:numRef>
              <c:f>Goodyear!$G$61:$G$69</c:f>
              <c:numCache/>
            </c:numRef>
          </c:val>
        </c:ser>
        <c:ser>
          <c:idx val="1"/>
          <c:order val="3"/>
          <c:tx>
            <c:strRef>
              <c:f>Goodyear!$H$58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Goodyear!$A$61:$A$69</c:f>
              <c:strCache/>
            </c:strRef>
          </c:cat>
          <c:val>
            <c:numRef>
              <c:f>Goodyear!$I$61:$I$69</c:f>
              <c:numCache/>
            </c:numRef>
          </c:val>
        </c:ser>
        <c:ser>
          <c:idx val="0"/>
          <c:order val="4"/>
          <c:tx>
            <c:strRef>
              <c:f>Goodyear!$J$58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Goodyear!$A$61:$A$69</c:f>
              <c:strCache/>
            </c:strRef>
          </c:cat>
          <c:val>
            <c:numRef>
              <c:f>Goodyear!$K$61:$K$69</c:f>
              <c:numCache/>
            </c:numRef>
          </c:val>
        </c:ser>
        <c:axId val="45285258"/>
        <c:axId val="4914139"/>
      </c:barChart>
      <c:catAx>
        <c:axId val="45285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14139"/>
        <c:crosses val="autoZero"/>
        <c:auto val="1"/>
        <c:lblOffset val="100"/>
        <c:tickLblSkip val="1"/>
        <c:noMultiLvlLbl val="0"/>
      </c:catAx>
      <c:valAx>
        <c:axId val="4914139"/>
        <c:scaling>
          <c:orientation val="minMax"/>
          <c:max val="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5285258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3"/>
          <c:y val="0.92375"/>
          <c:w val="0.404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175"/>
          <c:w val="0.963"/>
          <c:h val="0.733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Goodyear!$A$14:$A$23</c:f>
              <c:numCache/>
            </c:numRef>
          </c:cat>
          <c:val>
            <c:numRef>
              <c:f>Goodyear!$B$14:$B$23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Goodyear!$A$14:$A$23</c:f>
              <c:numCache/>
            </c:numRef>
          </c:cat>
          <c:val>
            <c:numRef>
              <c:f>Goodyear!$C$14:$C$23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Goodyear!$A$14:$A$23</c:f>
              <c:numCache/>
            </c:numRef>
          </c:cat>
          <c:val>
            <c:numRef>
              <c:f>Goodyear!$I$14:$I$23</c:f>
              <c:numCache/>
            </c:numRef>
          </c:val>
          <c:smooth val="0"/>
        </c:ser>
        <c:marker val="1"/>
        <c:axId val="44227252"/>
        <c:axId val="62500949"/>
      </c:lineChart>
      <c:catAx>
        <c:axId val="44227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2500949"/>
        <c:crosses val="autoZero"/>
        <c:auto val="1"/>
        <c:lblOffset val="100"/>
        <c:tickLblSkip val="1"/>
        <c:noMultiLvlLbl val="0"/>
      </c:catAx>
      <c:valAx>
        <c:axId val="6250094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422725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5825"/>
          <c:w val="0.95925"/>
          <c:h val="0.699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Goodyear!$A$14:$A$22</c:f>
              <c:numCache/>
            </c:numRef>
          </c:cat>
          <c:val>
            <c:numRef>
              <c:f>Goodyear!$E$14:$E$22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Goodyear!$A$14:$A$22</c:f>
              <c:numCache/>
            </c:numRef>
          </c:cat>
          <c:val>
            <c:numRef>
              <c:f>Goodyear!$F$14:$F$22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Goodyear!$A$14:$A$22</c:f>
              <c:numCache/>
            </c:numRef>
          </c:cat>
          <c:val>
            <c:numRef>
              <c:f>Goodyear!$J$14:$J$22</c:f>
              <c:numCache/>
            </c:numRef>
          </c:val>
          <c:smooth val="0"/>
        </c:ser>
        <c:marker val="1"/>
        <c:axId val="25637630"/>
        <c:axId val="29412079"/>
      </c:lineChart>
      <c:catAx>
        <c:axId val="25637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12079"/>
        <c:crosses val="autoZero"/>
        <c:auto val="1"/>
        <c:lblOffset val="100"/>
        <c:tickLblSkip val="1"/>
        <c:noMultiLvlLbl val="0"/>
      </c:catAx>
      <c:valAx>
        <c:axId val="2941207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3763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</cdr:x>
      <cdr:y>0.54475</cdr:y>
    </cdr:from>
    <cdr:to>
      <cdr:x>0.9915</cdr:x>
      <cdr:y>0.774</cdr:y>
    </cdr:to>
    <cdr:sp>
      <cdr:nvSpPr>
        <cdr:cNvPr id="1" name="AutoShape 1"/>
        <cdr:cNvSpPr>
          <a:spLocks/>
        </cdr:cNvSpPr>
      </cdr:nvSpPr>
      <cdr:spPr>
        <a:xfrm>
          <a:off x="6886575" y="1466850"/>
          <a:ext cx="352425" cy="619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0.298</cdr:y>
    </cdr:from>
    <cdr:to>
      <cdr:x>1</cdr:x>
      <cdr:y>0.50075</cdr:y>
    </cdr:to>
    <cdr:sp>
      <cdr:nvSpPr>
        <cdr:cNvPr id="1" name="AutoShape 1026"/>
        <cdr:cNvSpPr>
          <a:spLocks/>
        </cdr:cNvSpPr>
      </cdr:nvSpPr>
      <cdr:spPr>
        <a:xfrm>
          <a:off x="5657850" y="657225"/>
          <a:ext cx="266700" cy="4476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0.319</cdr:y>
    </cdr:from>
    <cdr:to>
      <cdr:x>1</cdr:x>
      <cdr:y>0.521</cdr:y>
    </cdr:to>
    <cdr:sp>
      <cdr:nvSpPr>
        <cdr:cNvPr id="1" name="AutoShape 2"/>
        <cdr:cNvSpPr>
          <a:spLocks/>
        </cdr:cNvSpPr>
      </cdr:nvSpPr>
      <cdr:spPr>
        <a:xfrm>
          <a:off x="5657850" y="723900"/>
          <a:ext cx="266700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219075</xdr:colOff>
      <xdr:row>86</xdr:row>
      <xdr:rowOff>142875</xdr:rowOff>
    </xdr:to>
    <xdr:graphicFrame>
      <xdr:nvGraphicFramePr>
        <xdr:cNvPr id="1" name="Chart 1"/>
        <xdr:cNvGraphicFramePr/>
      </xdr:nvGraphicFramePr>
      <xdr:xfrm>
        <a:off x="0" y="12011025"/>
        <a:ext cx="73247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24</xdr:row>
      <xdr:rowOff>19050</xdr:rowOff>
    </xdr:from>
    <xdr:to>
      <xdr:col>6</xdr:col>
      <xdr:colOff>600075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57150" y="459105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57150</xdr:rowOff>
    </xdr:from>
    <xdr:to>
      <xdr:col>6</xdr:col>
      <xdr:colOff>561975</xdr:colOff>
      <xdr:row>54</xdr:row>
      <xdr:rowOff>57150</xdr:rowOff>
    </xdr:to>
    <xdr:graphicFrame>
      <xdr:nvGraphicFramePr>
        <xdr:cNvPr id="3" name="Chart 3"/>
        <xdr:cNvGraphicFramePr/>
      </xdr:nvGraphicFramePr>
      <xdr:xfrm>
        <a:off x="19050" y="69151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449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333375</xdr:colOff>
      <xdr:row>24</xdr:row>
      <xdr:rowOff>28575</xdr:rowOff>
    </xdr:from>
    <xdr:to>
      <xdr:col>9</xdr:col>
      <xdr:colOff>19050</xdr:colOff>
      <xdr:row>28</xdr:row>
      <xdr:rowOff>19050</xdr:rowOff>
    </xdr:to>
    <xdr:sp>
      <xdr:nvSpPr>
        <xdr:cNvPr id="5" name="AutoShape 8"/>
        <xdr:cNvSpPr>
          <a:spLocks/>
        </xdr:cNvSpPr>
      </xdr:nvSpPr>
      <xdr:spPr>
        <a:xfrm>
          <a:off x="6581775" y="4600575"/>
          <a:ext cx="1409700" cy="600075"/>
        </a:xfrm>
        <a:prstGeom prst="borderCallout1">
          <a:avLst>
            <a:gd name="adj1" fmla="val -250888"/>
            <a:gd name="adj2" fmla="val -2422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657225</xdr:colOff>
      <xdr:row>40</xdr:row>
      <xdr:rowOff>28575</xdr:rowOff>
    </xdr:from>
    <xdr:to>
      <xdr:col>8</xdr:col>
      <xdr:colOff>695325</xdr:colOff>
      <xdr:row>44</xdr:row>
      <xdr:rowOff>66675</xdr:rowOff>
    </xdr:to>
    <xdr:sp>
      <xdr:nvSpPr>
        <xdr:cNvPr id="6" name="AutoShape 9"/>
        <xdr:cNvSpPr>
          <a:spLocks/>
        </xdr:cNvSpPr>
      </xdr:nvSpPr>
      <xdr:spPr>
        <a:xfrm>
          <a:off x="6038850" y="7038975"/>
          <a:ext cx="1762125" cy="647700"/>
        </a:xfrm>
        <a:prstGeom prst="borderCallout1">
          <a:avLst>
            <a:gd name="adj1" fmla="val -154060"/>
            <a:gd name="adj2" fmla="val -35254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78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104775</xdr:colOff>
      <xdr:row>85</xdr:row>
      <xdr:rowOff>104775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104775" y="142779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4152900" y="1478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7449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7449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4152900" y="17449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4152900" y="17449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</cdr:x>
      <cdr:y>0.51825</cdr:y>
    </cdr:from>
    <cdr:to>
      <cdr:x>0.99175</cdr:x>
      <cdr:y>0.72725</cdr:y>
    </cdr:to>
    <cdr:sp>
      <cdr:nvSpPr>
        <cdr:cNvPr id="1" name="AutoShape 1"/>
        <cdr:cNvSpPr>
          <a:spLocks/>
        </cdr:cNvSpPr>
      </cdr:nvSpPr>
      <cdr:spPr>
        <a:xfrm>
          <a:off x="6924675" y="1343025"/>
          <a:ext cx="333375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0.2695</cdr:y>
    </cdr:from>
    <cdr:to>
      <cdr:x>1</cdr:x>
      <cdr:y>0.457</cdr:y>
    </cdr:to>
    <cdr:sp>
      <cdr:nvSpPr>
        <cdr:cNvPr id="1" name="AutoShape 1"/>
        <cdr:cNvSpPr>
          <a:spLocks/>
        </cdr:cNvSpPr>
      </cdr:nvSpPr>
      <cdr:spPr>
        <a:xfrm>
          <a:off x="5657850" y="590550"/>
          <a:ext cx="266700" cy="4191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0.3045</cdr:y>
    </cdr:from>
    <cdr:to>
      <cdr:x>1</cdr:x>
      <cdr:y>0.47775</cdr:y>
    </cdr:to>
    <cdr:sp>
      <cdr:nvSpPr>
        <cdr:cNvPr id="1" name="AutoShape 1"/>
        <cdr:cNvSpPr>
          <a:spLocks/>
        </cdr:cNvSpPr>
      </cdr:nvSpPr>
      <cdr:spPr>
        <a:xfrm>
          <a:off x="5657850" y="695325"/>
          <a:ext cx="266700" cy="400050"/>
        </a:xfrm>
        <a:prstGeom prst="downArrow">
          <a:avLst>
            <a:gd name="adj" fmla="val 2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257175</xdr:colOff>
      <xdr:row>87</xdr:row>
      <xdr:rowOff>133350</xdr:rowOff>
    </xdr:to>
    <xdr:graphicFrame>
      <xdr:nvGraphicFramePr>
        <xdr:cNvPr id="1" name="Chart 1025"/>
        <xdr:cNvGraphicFramePr/>
      </xdr:nvGraphicFramePr>
      <xdr:xfrm>
        <a:off x="0" y="12011025"/>
        <a:ext cx="73247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24</xdr:row>
      <xdr:rowOff>0</xdr:rowOff>
    </xdr:from>
    <xdr:to>
      <xdr:col>6</xdr:col>
      <xdr:colOff>571500</xdr:colOff>
      <xdr:row>38</xdr:row>
      <xdr:rowOff>85725</xdr:rowOff>
    </xdr:to>
    <xdr:graphicFrame>
      <xdr:nvGraphicFramePr>
        <xdr:cNvPr id="2" name="Chart 1026"/>
        <xdr:cNvGraphicFramePr/>
      </xdr:nvGraphicFramePr>
      <xdr:xfrm>
        <a:off x="28575" y="457200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39</xdr:row>
      <xdr:rowOff>76200</xdr:rowOff>
    </xdr:from>
    <xdr:to>
      <xdr:col>6</xdr:col>
      <xdr:colOff>571500</xdr:colOff>
      <xdr:row>54</xdr:row>
      <xdr:rowOff>76200</xdr:rowOff>
    </xdr:to>
    <xdr:graphicFrame>
      <xdr:nvGraphicFramePr>
        <xdr:cNvPr id="3" name="Chart 1027"/>
        <xdr:cNvGraphicFramePr/>
      </xdr:nvGraphicFramePr>
      <xdr:xfrm>
        <a:off x="28575" y="69342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4" name="Text Box 1029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114300</xdr:colOff>
      <xdr:row>23</xdr:row>
      <xdr:rowOff>95250</xdr:rowOff>
    </xdr:from>
    <xdr:to>
      <xdr:col>8</xdr:col>
      <xdr:colOff>762000</xdr:colOff>
      <xdr:row>27</xdr:row>
      <xdr:rowOff>57150</xdr:rowOff>
    </xdr:to>
    <xdr:sp>
      <xdr:nvSpPr>
        <xdr:cNvPr id="5" name="AutoShape 1030"/>
        <xdr:cNvSpPr>
          <a:spLocks/>
        </xdr:cNvSpPr>
      </xdr:nvSpPr>
      <xdr:spPr>
        <a:xfrm>
          <a:off x="6362700" y="4514850"/>
          <a:ext cx="1466850" cy="571500"/>
        </a:xfrm>
        <a:prstGeom prst="borderCallout1">
          <a:avLst>
            <a:gd name="adj1" fmla="val -306041"/>
            <a:gd name="adj2" fmla="val -25509"/>
            <a:gd name="adj3" fmla="val -58791"/>
            <a:gd name="adj4" fmla="val -37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685800</xdr:colOff>
      <xdr:row>38</xdr:row>
      <xdr:rowOff>142875</xdr:rowOff>
    </xdr:from>
    <xdr:to>
      <xdr:col>8</xdr:col>
      <xdr:colOff>695325</xdr:colOff>
      <xdr:row>44</xdr:row>
      <xdr:rowOff>28575</xdr:rowOff>
    </xdr:to>
    <xdr:sp>
      <xdr:nvSpPr>
        <xdr:cNvPr id="6" name="AutoShape 1031"/>
        <xdr:cNvSpPr>
          <a:spLocks/>
        </xdr:cNvSpPr>
      </xdr:nvSpPr>
      <xdr:spPr>
        <a:xfrm>
          <a:off x="6067425" y="6848475"/>
          <a:ext cx="1695450" cy="800100"/>
        </a:xfrm>
        <a:prstGeom prst="borderCallout1">
          <a:avLst>
            <a:gd name="adj1" fmla="val -235555"/>
            <a:gd name="adj2" fmla="val -26189"/>
            <a:gd name="adj3" fmla="val -58888"/>
            <a:gd name="adj4" fmla="val -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1032"/>
        <xdr:cNvSpPr txBox="1">
          <a:spLocks noChangeArrowheads="1"/>
        </xdr:cNvSpPr>
      </xdr:nvSpPr>
      <xdr:spPr>
        <a:xfrm>
          <a:off x="4152900" y="14935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209550</xdr:colOff>
      <xdr:row>86</xdr:row>
      <xdr:rowOff>76200</xdr:rowOff>
    </xdr:from>
    <xdr:ext cx="1647825" cy="161925"/>
    <xdr:sp>
      <xdr:nvSpPr>
        <xdr:cNvPr id="8" name="Text Box 1033"/>
        <xdr:cNvSpPr txBox="1">
          <a:spLocks noChangeArrowheads="1"/>
        </xdr:cNvSpPr>
      </xdr:nvSpPr>
      <xdr:spPr>
        <a:xfrm>
          <a:off x="209550" y="144018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1042"/>
        <xdr:cNvSpPr txBox="1">
          <a:spLocks noChangeArrowheads="1"/>
        </xdr:cNvSpPr>
      </xdr:nvSpPr>
      <xdr:spPr>
        <a:xfrm>
          <a:off x="4152900" y="14935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1043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1044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1045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3" name="Text Box 1046"/>
        <xdr:cNvSpPr txBox="1">
          <a:spLocks noChangeArrowheads="1"/>
        </xdr:cNvSpPr>
      </xdr:nvSpPr>
      <xdr:spPr>
        <a:xfrm>
          <a:off x="4152900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4" name="Text Box 1047"/>
        <xdr:cNvSpPr txBox="1">
          <a:spLocks noChangeArrowheads="1"/>
        </xdr:cNvSpPr>
      </xdr:nvSpPr>
      <xdr:spPr>
        <a:xfrm>
          <a:off x="4152900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0.94225</cdr:x>
      <cdr:y>0.52825</cdr:y>
    </cdr:from>
    <cdr:to>
      <cdr:x>0.991</cdr:x>
      <cdr:y>0.79525</cdr:y>
    </cdr:to>
    <cdr:sp>
      <cdr:nvSpPr>
        <cdr:cNvPr id="1" name="AutoShape 1"/>
        <cdr:cNvSpPr>
          <a:spLocks/>
        </cdr:cNvSpPr>
      </cdr:nvSpPr>
      <cdr:spPr>
        <a:xfrm>
          <a:off x="6877050" y="1362075"/>
          <a:ext cx="352425" cy="6953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0.95625</cdr:x>
      <cdr:y>0.298</cdr:y>
    </cdr:from>
    <cdr:to>
      <cdr:x>1</cdr:x>
      <cdr:y>0.47325</cdr:y>
    </cdr:to>
    <cdr:sp>
      <cdr:nvSpPr>
        <cdr:cNvPr id="1" name="AutoShape 2"/>
        <cdr:cNvSpPr>
          <a:spLocks/>
        </cdr:cNvSpPr>
      </cdr:nvSpPr>
      <cdr:spPr>
        <a:xfrm>
          <a:off x="5657850" y="657225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0.3705</cdr:y>
    </cdr:from>
    <cdr:to>
      <cdr:x>1</cdr:x>
      <cdr:y>0.53575</cdr:y>
    </cdr:to>
    <cdr:sp>
      <cdr:nvSpPr>
        <cdr:cNvPr id="1" name="AutoShape 3"/>
        <cdr:cNvSpPr>
          <a:spLocks/>
        </cdr:cNvSpPr>
      </cdr:nvSpPr>
      <cdr:spPr>
        <a:xfrm>
          <a:off x="5657850" y="83820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0.28825</cdr:y>
    </cdr:from>
    <cdr:to>
      <cdr:x>1</cdr:x>
      <cdr:y>0.46475</cdr:y>
    </cdr:to>
    <cdr:sp>
      <cdr:nvSpPr>
        <cdr:cNvPr id="1" name="AutoShape 2"/>
        <cdr:cNvSpPr>
          <a:spLocks/>
        </cdr:cNvSpPr>
      </cdr:nvSpPr>
      <cdr:spPr>
        <a:xfrm>
          <a:off x="5638800" y="638175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123825</xdr:colOff>
      <xdr:row>87</xdr:row>
      <xdr:rowOff>123825</xdr:rowOff>
    </xdr:to>
    <xdr:graphicFrame>
      <xdr:nvGraphicFramePr>
        <xdr:cNvPr id="1" name="Chart 1"/>
        <xdr:cNvGraphicFramePr/>
      </xdr:nvGraphicFramePr>
      <xdr:xfrm>
        <a:off x="0" y="12011025"/>
        <a:ext cx="73056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24</xdr:row>
      <xdr:rowOff>19050</xdr:rowOff>
    </xdr:from>
    <xdr:to>
      <xdr:col>6</xdr:col>
      <xdr:colOff>561975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19050" y="459105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6</xdr:col>
      <xdr:colOff>542925</xdr:colOff>
      <xdr:row>54</xdr:row>
      <xdr:rowOff>66675</xdr:rowOff>
    </xdr:to>
    <xdr:graphicFrame>
      <xdr:nvGraphicFramePr>
        <xdr:cNvPr id="3" name="Chart 3"/>
        <xdr:cNvGraphicFramePr/>
      </xdr:nvGraphicFramePr>
      <xdr:xfrm>
        <a:off x="0" y="69246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66675</xdr:colOff>
      <xdr:row>24</xdr:row>
      <xdr:rowOff>133350</xdr:rowOff>
    </xdr:from>
    <xdr:to>
      <xdr:col>9</xdr:col>
      <xdr:colOff>171450</xdr:colOff>
      <xdr:row>31</xdr:row>
      <xdr:rowOff>9525</xdr:rowOff>
    </xdr:to>
    <xdr:sp>
      <xdr:nvSpPr>
        <xdr:cNvPr id="5" name="AutoShape 8"/>
        <xdr:cNvSpPr>
          <a:spLocks/>
        </xdr:cNvSpPr>
      </xdr:nvSpPr>
      <xdr:spPr>
        <a:xfrm>
          <a:off x="6315075" y="4705350"/>
          <a:ext cx="1905000" cy="942975"/>
        </a:xfrm>
        <a:prstGeom prst="borderCallout1">
          <a:avLst>
            <a:gd name="adj1" fmla="val -185481"/>
            <a:gd name="adj2" fmla="val -37949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704850</xdr:colOff>
      <xdr:row>39</xdr:row>
      <xdr:rowOff>66675</xdr:rowOff>
    </xdr:from>
    <xdr:to>
      <xdr:col>8</xdr:col>
      <xdr:colOff>838200</xdr:colOff>
      <xdr:row>43</xdr:row>
      <xdr:rowOff>104775</xdr:rowOff>
    </xdr:to>
    <xdr:sp>
      <xdr:nvSpPr>
        <xdr:cNvPr id="6" name="AutoShape 9"/>
        <xdr:cNvSpPr>
          <a:spLocks/>
        </xdr:cNvSpPr>
      </xdr:nvSpPr>
      <xdr:spPr>
        <a:xfrm>
          <a:off x="6086475" y="6924675"/>
          <a:ext cx="1933575" cy="647700"/>
        </a:xfrm>
        <a:prstGeom prst="borderCallout1">
          <a:avLst>
            <a:gd name="adj1" fmla="val -124763"/>
            <a:gd name="adj2" fmla="val -23490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878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123825</xdr:colOff>
      <xdr:row>86</xdr:row>
      <xdr:rowOff>28575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123825" y="143541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4152900" y="14878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4" name="Text Box 28"/>
        <xdr:cNvSpPr txBox="1">
          <a:spLocks noChangeArrowheads="1"/>
        </xdr:cNvSpPr>
      </xdr:nvSpPr>
      <xdr:spPr>
        <a:xfrm>
          <a:off x="4152900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5" name="Text Box 29"/>
        <xdr:cNvSpPr txBox="1">
          <a:spLocks noChangeArrowheads="1"/>
        </xdr:cNvSpPr>
      </xdr:nvSpPr>
      <xdr:spPr>
        <a:xfrm>
          <a:off x="4152900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0.9375</cdr:x>
      <cdr:y>0.52825</cdr:y>
    </cdr:from>
    <cdr:to>
      <cdr:x>0.991</cdr:x>
      <cdr:y>0.79525</cdr:y>
    </cdr:to>
    <cdr:sp>
      <cdr:nvSpPr>
        <cdr:cNvPr id="1" name="AutoShape 1"/>
        <cdr:cNvSpPr>
          <a:spLocks/>
        </cdr:cNvSpPr>
      </cdr:nvSpPr>
      <cdr:spPr>
        <a:xfrm>
          <a:off x="5972175" y="1362075"/>
          <a:ext cx="342900" cy="6953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0.95625</cdr:x>
      <cdr:y>0.29675</cdr:y>
    </cdr:from>
    <cdr:to>
      <cdr:x>1</cdr:x>
      <cdr:y>0.47075</cdr:y>
    </cdr:to>
    <cdr:sp>
      <cdr:nvSpPr>
        <cdr:cNvPr id="1" name="AutoShape 2"/>
        <cdr:cNvSpPr>
          <a:spLocks/>
        </cdr:cNvSpPr>
      </cdr:nvSpPr>
      <cdr:spPr>
        <a:xfrm>
          <a:off x="5657850" y="657225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0.95625</cdr:x>
      <cdr:y>0.3705</cdr:y>
    </cdr:from>
    <cdr:to>
      <cdr:x>1</cdr:x>
      <cdr:y>0.53575</cdr:y>
    </cdr:to>
    <cdr:sp>
      <cdr:nvSpPr>
        <cdr:cNvPr id="1" name="AutoShape 3"/>
        <cdr:cNvSpPr>
          <a:spLocks/>
        </cdr:cNvSpPr>
      </cdr:nvSpPr>
      <cdr:spPr>
        <a:xfrm>
          <a:off x="5657850" y="838200"/>
          <a:ext cx="257175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19050</xdr:rowOff>
    </xdr:from>
    <xdr:to>
      <xdr:col>7</xdr:col>
      <xdr:colOff>123825</xdr:colOff>
      <xdr:row>82</xdr:row>
      <xdr:rowOff>123825</xdr:rowOff>
    </xdr:to>
    <xdr:graphicFrame>
      <xdr:nvGraphicFramePr>
        <xdr:cNvPr id="1" name="Chart 1"/>
        <xdr:cNvGraphicFramePr/>
      </xdr:nvGraphicFramePr>
      <xdr:xfrm>
        <a:off x="0" y="11077575"/>
        <a:ext cx="63722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19</xdr:row>
      <xdr:rowOff>38100</xdr:rowOff>
    </xdr:from>
    <xdr:to>
      <xdr:col>6</xdr:col>
      <xdr:colOff>628650</xdr:colOff>
      <xdr:row>33</xdr:row>
      <xdr:rowOff>123825</xdr:rowOff>
    </xdr:to>
    <xdr:graphicFrame>
      <xdr:nvGraphicFramePr>
        <xdr:cNvPr id="2" name="Chart 2"/>
        <xdr:cNvGraphicFramePr/>
      </xdr:nvGraphicFramePr>
      <xdr:xfrm>
        <a:off x="85725" y="367665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34</xdr:row>
      <xdr:rowOff>114300</xdr:rowOff>
    </xdr:from>
    <xdr:to>
      <xdr:col>6</xdr:col>
      <xdr:colOff>561975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19050" y="60388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99</xdr:row>
      <xdr:rowOff>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662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742950</xdr:colOff>
      <xdr:row>19</xdr:row>
      <xdr:rowOff>19050</xdr:rowOff>
    </xdr:from>
    <xdr:to>
      <xdr:col>8</xdr:col>
      <xdr:colOff>304800</xdr:colOff>
      <xdr:row>22</xdr:row>
      <xdr:rowOff>142875</xdr:rowOff>
    </xdr:to>
    <xdr:sp>
      <xdr:nvSpPr>
        <xdr:cNvPr id="5" name="AutoShape 8"/>
        <xdr:cNvSpPr>
          <a:spLocks/>
        </xdr:cNvSpPr>
      </xdr:nvSpPr>
      <xdr:spPr>
        <a:xfrm>
          <a:off x="6124575" y="3657600"/>
          <a:ext cx="1295400" cy="581025"/>
        </a:xfrm>
        <a:prstGeom prst="borderCallout1">
          <a:avLst>
            <a:gd name="adj1" fmla="val -232097"/>
            <a:gd name="adj2" fmla="val -25199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628650</xdr:colOff>
      <xdr:row>36</xdr:row>
      <xdr:rowOff>47625</xdr:rowOff>
    </xdr:from>
    <xdr:to>
      <xdr:col>8</xdr:col>
      <xdr:colOff>209550</xdr:colOff>
      <xdr:row>39</xdr:row>
      <xdr:rowOff>28575</xdr:rowOff>
    </xdr:to>
    <xdr:sp>
      <xdr:nvSpPr>
        <xdr:cNvPr id="6" name="AutoShape 9"/>
        <xdr:cNvSpPr>
          <a:spLocks/>
        </xdr:cNvSpPr>
      </xdr:nvSpPr>
      <xdr:spPr>
        <a:xfrm>
          <a:off x="6010275" y="6276975"/>
          <a:ext cx="1314450" cy="438150"/>
        </a:xfrm>
        <a:prstGeom prst="borderCallout1">
          <a:avLst>
            <a:gd name="adj1" fmla="val -176898"/>
            <a:gd name="adj2" fmla="val -47277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85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394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123825</xdr:colOff>
      <xdr:row>81</xdr:row>
      <xdr:rowOff>28575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123825" y="134207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85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4152900" y="1394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662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662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790575" y="1662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790575" y="1662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99</xdr:row>
      <xdr:rowOff>0</xdr:rowOff>
    </xdr:from>
    <xdr:ext cx="85725" cy="190500"/>
    <xdr:sp fLocksText="0">
      <xdr:nvSpPr>
        <xdr:cNvPr id="14" name="Text Box 28"/>
        <xdr:cNvSpPr txBox="1">
          <a:spLocks noChangeArrowheads="1"/>
        </xdr:cNvSpPr>
      </xdr:nvSpPr>
      <xdr:spPr>
        <a:xfrm>
          <a:off x="4152900" y="1662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99</xdr:row>
      <xdr:rowOff>0</xdr:rowOff>
    </xdr:from>
    <xdr:ext cx="85725" cy="190500"/>
    <xdr:sp fLocksText="0">
      <xdr:nvSpPr>
        <xdr:cNvPr id="15" name="Text Box 29"/>
        <xdr:cNvSpPr txBox="1">
          <a:spLocks noChangeArrowheads="1"/>
        </xdr:cNvSpPr>
      </xdr:nvSpPr>
      <xdr:spPr>
        <a:xfrm>
          <a:off x="4152900" y="1662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0.31375</cdr:y>
    </cdr:from>
    <cdr:to>
      <cdr:x>1</cdr:x>
      <cdr:y>0.47975</cdr:y>
    </cdr:to>
    <cdr:sp>
      <cdr:nvSpPr>
        <cdr:cNvPr id="1" name="AutoShape 2"/>
        <cdr:cNvSpPr>
          <a:spLocks/>
        </cdr:cNvSpPr>
      </cdr:nvSpPr>
      <cdr:spPr>
        <a:xfrm>
          <a:off x="5657850" y="7143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295275</xdr:colOff>
      <xdr:row>88</xdr:row>
      <xdr:rowOff>76200</xdr:rowOff>
    </xdr:to>
    <xdr:graphicFrame>
      <xdr:nvGraphicFramePr>
        <xdr:cNvPr id="1" name="Chart 1"/>
        <xdr:cNvGraphicFramePr/>
      </xdr:nvGraphicFramePr>
      <xdr:xfrm>
        <a:off x="0" y="12011025"/>
        <a:ext cx="7305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24</xdr:row>
      <xdr:rowOff>9525</xdr:rowOff>
    </xdr:from>
    <xdr:to>
      <xdr:col>6</xdr:col>
      <xdr:colOff>581025</xdr:colOff>
      <xdr:row>38</xdr:row>
      <xdr:rowOff>95250</xdr:rowOff>
    </xdr:to>
    <xdr:graphicFrame>
      <xdr:nvGraphicFramePr>
        <xdr:cNvPr id="2" name="Chart 2"/>
        <xdr:cNvGraphicFramePr/>
      </xdr:nvGraphicFramePr>
      <xdr:xfrm>
        <a:off x="47625" y="4581525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39</xdr:row>
      <xdr:rowOff>66675</xdr:rowOff>
    </xdr:from>
    <xdr:to>
      <xdr:col>6</xdr:col>
      <xdr:colOff>571500</xdr:colOff>
      <xdr:row>54</xdr:row>
      <xdr:rowOff>66675</xdr:rowOff>
    </xdr:to>
    <xdr:graphicFrame>
      <xdr:nvGraphicFramePr>
        <xdr:cNvPr id="3" name="Chart 3"/>
        <xdr:cNvGraphicFramePr/>
      </xdr:nvGraphicFramePr>
      <xdr:xfrm>
        <a:off x="28575" y="69246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111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8849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28575</xdr:colOff>
      <xdr:row>24</xdr:row>
      <xdr:rowOff>57150</xdr:rowOff>
    </xdr:from>
    <xdr:to>
      <xdr:col>8</xdr:col>
      <xdr:colOff>771525</xdr:colOff>
      <xdr:row>28</xdr:row>
      <xdr:rowOff>28575</xdr:rowOff>
    </xdr:to>
    <xdr:sp>
      <xdr:nvSpPr>
        <xdr:cNvPr id="5" name="AutoShape 8"/>
        <xdr:cNvSpPr>
          <a:spLocks/>
        </xdr:cNvSpPr>
      </xdr:nvSpPr>
      <xdr:spPr>
        <a:xfrm>
          <a:off x="6276975" y="4629150"/>
          <a:ext cx="1504950" cy="581025"/>
        </a:xfrm>
        <a:prstGeom prst="borderCallout1">
          <a:avLst>
            <a:gd name="adj1" fmla="val -249435"/>
            <a:gd name="adj2" fmla="val -35032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676275</xdr:colOff>
      <xdr:row>39</xdr:row>
      <xdr:rowOff>85725</xdr:rowOff>
    </xdr:from>
    <xdr:to>
      <xdr:col>8</xdr:col>
      <xdr:colOff>609600</xdr:colOff>
      <xdr:row>41</xdr:row>
      <xdr:rowOff>104775</xdr:rowOff>
    </xdr:to>
    <xdr:sp>
      <xdr:nvSpPr>
        <xdr:cNvPr id="6" name="AutoShape 9"/>
        <xdr:cNvSpPr>
          <a:spLocks/>
        </xdr:cNvSpPr>
      </xdr:nvSpPr>
      <xdr:spPr>
        <a:xfrm>
          <a:off x="6057900" y="6943725"/>
          <a:ext cx="1562100" cy="323850"/>
        </a:xfrm>
        <a:prstGeom prst="borderCallout1">
          <a:avLst>
            <a:gd name="adj1" fmla="val -206166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5039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19050</xdr:colOff>
      <xdr:row>87</xdr:row>
      <xdr:rowOff>19050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19050" y="144970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9" name="Text Box 22"/>
        <xdr:cNvSpPr txBox="1">
          <a:spLocks noChangeArrowheads="1"/>
        </xdr:cNvSpPr>
      </xdr:nvSpPr>
      <xdr:spPr>
        <a:xfrm>
          <a:off x="4152900" y="15039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0" name="Text Box 23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1" name="Text Box 24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2" name="Text Box 25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3" name="Text Box 26"/>
        <xdr:cNvSpPr txBox="1">
          <a:spLocks noChangeArrowheads="1"/>
        </xdr:cNvSpPr>
      </xdr:nvSpPr>
      <xdr:spPr>
        <a:xfrm>
          <a:off x="4152900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4" name="Text Box 27"/>
        <xdr:cNvSpPr txBox="1">
          <a:spLocks noChangeArrowheads="1"/>
        </xdr:cNvSpPr>
      </xdr:nvSpPr>
      <xdr:spPr>
        <a:xfrm>
          <a:off x="4152900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</cdr:x>
      <cdr:y>0.5415</cdr:y>
    </cdr:from>
    <cdr:to>
      <cdr:x>0.99125</cdr:x>
      <cdr:y>0.765</cdr:y>
    </cdr:to>
    <cdr:sp>
      <cdr:nvSpPr>
        <cdr:cNvPr id="1" name="AutoShape 1"/>
        <cdr:cNvSpPr>
          <a:spLocks/>
        </cdr:cNvSpPr>
      </cdr:nvSpPr>
      <cdr:spPr>
        <a:xfrm>
          <a:off x="7029450" y="1466850"/>
          <a:ext cx="314325" cy="6096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0.29125</cdr:y>
    </cdr:from>
    <cdr:to>
      <cdr:x>1</cdr:x>
      <cdr:y>0.469</cdr:y>
    </cdr:to>
    <cdr:sp>
      <cdr:nvSpPr>
        <cdr:cNvPr id="1" name="AutoShape 2"/>
        <cdr:cNvSpPr>
          <a:spLocks/>
        </cdr:cNvSpPr>
      </cdr:nvSpPr>
      <cdr:spPr>
        <a:xfrm>
          <a:off x="5657850" y="638175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0.3305</cdr:y>
    </cdr:from>
    <cdr:to>
      <cdr:x>0.99975</cdr:x>
      <cdr:y>0.4955</cdr:y>
    </cdr:to>
    <cdr:sp>
      <cdr:nvSpPr>
        <cdr:cNvPr id="1" name="AutoShape 2"/>
        <cdr:cNvSpPr>
          <a:spLocks/>
        </cdr:cNvSpPr>
      </cdr:nvSpPr>
      <cdr:spPr>
        <a:xfrm>
          <a:off x="5657850" y="7524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314325</xdr:colOff>
      <xdr:row>88</xdr:row>
      <xdr:rowOff>104775</xdr:rowOff>
    </xdr:to>
    <xdr:graphicFrame>
      <xdr:nvGraphicFramePr>
        <xdr:cNvPr id="1" name="Chart 1"/>
        <xdr:cNvGraphicFramePr/>
      </xdr:nvGraphicFramePr>
      <xdr:xfrm>
        <a:off x="0" y="12011025"/>
        <a:ext cx="74104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23</xdr:row>
      <xdr:rowOff>114300</xdr:rowOff>
    </xdr:from>
    <xdr:to>
      <xdr:col>6</xdr:col>
      <xdr:colOff>609600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66675" y="453390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76200</xdr:rowOff>
    </xdr:from>
    <xdr:to>
      <xdr:col>6</xdr:col>
      <xdr:colOff>552450</xdr:colOff>
      <xdr:row>54</xdr:row>
      <xdr:rowOff>76200</xdr:rowOff>
    </xdr:to>
    <xdr:graphicFrame>
      <xdr:nvGraphicFramePr>
        <xdr:cNvPr id="3" name="Chart 3"/>
        <xdr:cNvGraphicFramePr/>
      </xdr:nvGraphicFramePr>
      <xdr:xfrm>
        <a:off x="9525" y="69342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107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8268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762000</xdr:colOff>
      <xdr:row>24</xdr:row>
      <xdr:rowOff>104775</xdr:rowOff>
    </xdr:from>
    <xdr:to>
      <xdr:col>8</xdr:col>
      <xdr:colOff>542925</xdr:colOff>
      <xdr:row>28</xdr:row>
      <xdr:rowOff>85725</xdr:rowOff>
    </xdr:to>
    <xdr:sp>
      <xdr:nvSpPr>
        <xdr:cNvPr id="5" name="AutoShape 8"/>
        <xdr:cNvSpPr>
          <a:spLocks/>
        </xdr:cNvSpPr>
      </xdr:nvSpPr>
      <xdr:spPr>
        <a:xfrm>
          <a:off x="6143625" y="4676775"/>
          <a:ext cx="1495425" cy="590550"/>
        </a:xfrm>
        <a:prstGeom prst="borderCallout1">
          <a:avLst>
            <a:gd name="adj1" fmla="val -212787"/>
            <a:gd name="adj2" fmla="val -44578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676275</xdr:colOff>
      <xdr:row>40</xdr:row>
      <xdr:rowOff>95250</xdr:rowOff>
    </xdr:from>
    <xdr:to>
      <xdr:col>8</xdr:col>
      <xdr:colOff>838200</xdr:colOff>
      <xdr:row>42</xdr:row>
      <xdr:rowOff>114300</xdr:rowOff>
    </xdr:to>
    <xdr:sp>
      <xdr:nvSpPr>
        <xdr:cNvPr id="6" name="AutoShape 9"/>
        <xdr:cNvSpPr>
          <a:spLocks/>
        </xdr:cNvSpPr>
      </xdr:nvSpPr>
      <xdr:spPr>
        <a:xfrm>
          <a:off x="6057900" y="7105650"/>
          <a:ext cx="1876425" cy="323850"/>
        </a:xfrm>
        <a:prstGeom prst="borderCallout1">
          <a:avLst>
            <a:gd name="adj1" fmla="val -147287"/>
            <a:gd name="adj2" fmla="val -38199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5087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104775</xdr:colOff>
      <xdr:row>87</xdr:row>
      <xdr:rowOff>28575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104775" y="145065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9" name="Text Box 22"/>
        <xdr:cNvSpPr txBox="1">
          <a:spLocks noChangeArrowheads="1"/>
        </xdr:cNvSpPr>
      </xdr:nvSpPr>
      <xdr:spPr>
        <a:xfrm>
          <a:off x="4152900" y="15087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0" name="Text Box 23"/>
        <xdr:cNvSpPr txBox="1">
          <a:spLocks noChangeArrowheads="1"/>
        </xdr:cNvSpPr>
      </xdr:nvSpPr>
      <xdr:spPr>
        <a:xfrm>
          <a:off x="790575" y="1776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1" name="Text Box 24"/>
        <xdr:cNvSpPr txBox="1">
          <a:spLocks noChangeArrowheads="1"/>
        </xdr:cNvSpPr>
      </xdr:nvSpPr>
      <xdr:spPr>
        <a:xfrm>
          <a:off x="790575" y="1776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2" name="Text Box 25"/>
        <xdr:cNvSpPr txBox="1">
          <a:spLocks noChangeArrowheads="1"/>
        </xdr:cNvSpPr>
      </xdr:nvSpPr>
      <xdr:spPr>
        <a:xfrm>
          <a:off x="790575" y="1776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3" name="Text Box 26"/>
        <xdr:cNvSpPr txBox="1">
          <a:spLocks noChangeArrowheads="1"/>
        </xdr:cNvSpPr>
      </xdr:nvSpPr>
      <xdr:spPr>
        <a:xfrm>
          <a:off x="790575" y="1776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4" name="Text Box 27"/>
        <xdr:cNvSpPr txBox="1">
          <a:spLocks noChangeArrowheads="1"/>
        </xdr:cNvSpPr>
      </xdr:nvSpPr>
      <xdr:spPr>
        <a:xfrm>
          <a:off x="790575" y="1776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5" name="Text Box 28"/>
        <xdr:cNvSpPr txBox="1">
          <a:spLocks noChangeArrowheads="1"/>
        </xdr:cNvSpPr>
      </xdr:nvSpPr>
      <xdr:spPr>
        <a:xfrm>
          <a:off x="790575" y="1776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6" name="Text Box 29"/>
        <xdr:cNvSpPr txBox="1">
          <a:spLocks noChangeArrowheads="1"/>
        </xdr:cNvSpPr>
      </xdr:nvSpPr>
      <xdr:spPr>
        <a:xfrm>
          <a:off x="790575" y="1776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7" name="Text Box 30"/>
        <xdr:cNvSpPr txBox="1">
          <a:spLocks noChangeArrowheads="1"/>
        </xdr:cNvSpPr>
      </xdr:nvSpPr>
      <xdr:spPr>
        <a:xfrm>
          <a:off x="790575" y="1776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8" name="Text Box 31"/>
        <xdr:cNvSpPr txBox="1">
          <a:spLocks noChangeArrowheads="1"/>
        </xdr:cNvSpPr>
      </xdr:nvSpPr>
      <xdr:spPr>
        <a:xfrm>
          <a:off x="4152900" y="1776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9" name="Text Box 32"/>
        <xdr:cNvSpPr txBox="1">
          <a:spLocks noChangeArrowheads="1"/>
        </xdr:cNvSpPr>
      </xdr:nvSpPr>
      <xdr:spPr>
        <a:xfrm>
          <a:off x="4152900" y="1776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</cdr:x>
      <cdr:y>0.522</cdr:y>
    </cdr:from>
    <cdr:to>
      <cdr:x>0.9985</cdr:x>
      <cdr:y>0.767</cdr:y>
    </cdr:to>
    <cdr:sp>
      <cdr:nvSpPr>
        <cdr:cNvPr id="1" name="AutoShape 1"/>
        <cdr:cNvSpPr>
          <a:spLocks/>
        </cdr:cNvSpPr>
      </cdr:nvSpPr>
      <cdr:spPr>
        <a:xfrm>
          <a:off x="6943725" y="1276350"/>
          <a:ext cx="361950" cy="6000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415\Downloads\2019%20Survey%20Output%20for%20Agency%20Maps%20with%20Calcs%20with%20CWW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415\Downloads\2020%20Survey%20Output%20for%20Agency%20Maps%20with%20Calcs%20with%20CWW_fixed071020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 TRP Raw Data"/>
      <sheetName val="Summary by Filt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 TRP Raw Data"/>
      <sheetName val="Summary by Filter"/>
      <sheetName val="Sheet1"/>
    </sheetNames>
    <sheetDataSet>
      <sheetData sheetId="1">
        <row r="7">
          <cell r="B7">
            <v>144.1</v>
          </cell>
        </row>
        <row r="8">
          <cell r="B8">
            <v>2.9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1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9"/>
  <sheetViews>
    <sheetView showGridLines="0" zoomScaleSheetLayoutView="100" zoomScalePageLayoutView="0" workbookViewId="0" topLeftCell="A1">
      <selection activeCell="J6" sqref="J6:J7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00390625" style="4" customWidth="1"/>
    <col min="9" max="9" width="11.375" style="4" customWidth="1"/>
    <col min="10" max="11" width="11.375" style="5" customWidth="1"/>
    <col min="12" max="53" width="5.125" style="5" customWidth="1"/>
    <col min="54" max="16384" width="11.375" style="4" customWidth="1"/>
  </cols>
  <sheetData>
    <row r="1" ht="15" customHeight="1"/>
    <row r="2" spans="1:10" ht="22.5">
      <c r="A2" s="103" t="s">
        <v>28</v>
      </c>
      <c r="B2" s="103"/>
      <c r="C2" s="103"/>
      <c r="D2" s="103"/>
      <c r="E2" s="103"/>
      <c r="F2" s="103"/>
      <c r="G2" s="103"/>
      <c r="H2" s="96"/>
      <c r="I2" s="96"/>
      <c r="J2" s="6"/>
    </row>
    <row r="3" spans="1:10" ht="15.75" customHeight="1">
      <c r="A3" s="104" t="s">
        <v>0</v>
      </c>
      <c r="B3" s="104"/>
      <c r="C3" s="104"/>
      <c r="D3" s="104"/>
      <c r="E3" s="104"/>
      <c r="F3" s="104"/>
      <c r="G3" s="104"/>
      <c r="H3" s="96"/>
      <c r="I3" s="96"/>
      <c r="J3" s="6"/>
    </row>
    <row r="4" ht="6.75" customHeight="1">
      <c r="F4" s="7"/>
    </row>
    <row r="5" ht="13.5" thickBot="1">
      <c r="F5" s="7"/>
    </row>
    <row r="6" spans="1:53" s="1" customFormat="1" ht="15.75" thickBot="1">
      <c r="A6" s="8" t="s">
        <v>1</v>
      </c>
      <c r="B6" s="9">
        <v>2010</v>
      </c>
      <c r="C6" s="9">
        <v>2011</v>
      </c>
      <c r="D6" s="9">
        <v>2012</v>
      </c>
      <c r="E6" s="9">
        <v>2013</v>
      </c>
      <c r="F6" s="9" t="s">
        <v>40</v>
      </c>
      <c r="G6" s="9">
        <v>2016</v>
      </c>
      <c r="H6" s="9">
        <v>2017</v>
      </c>
      <c r="I6" s="9">
        <v>2018</v>
      </c>
      <c r="J6" s="9">
        <v>2019</v>
      </c>
      <c r="K6" s="8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s="1" customFormat="1" ht="15">
      <c r="A7" s="10" t="s">
        <v>2</v>
      </c>
      <c r="B7" s="11">
        <v>0.64</v>
      </c>
      <c r="C7" s="11">
        <v>0.72</v>
      </c>
      <c r="D7" s="11">
        <v>0.89</v>
      </c>
      <c r="E7" s="11">
        <v>0.97</v>
      </c>
      <c r="F7" s="11">
        <v>0.84</v>
      </c>
      <c r="G7" s="11">
        <v>0.88</v>
      </c>
      <c r="H7" s="11">
        <v>0.812</v>
      </c>
      <c r="I7" s="11">
        <v>0.81</v>
      </c>
      <c r="J7" s="11">
        <v>0.7682</v>
      </c>
      <c r="K7" s="12">
        <v>0.8176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ht="15" customHeight="1">
      <c r="D8" s="3" t="s">
        <v>39</v>
      </c>
    </row>
    <row r="9" ht="15" customHeight="1"/>
    <row r="10" spans="1:9" ht="18.75">
      <c r="A10" s="105" t="s">
        <v>3</v>
      </c>
      <c r="B10" s="105"/>
      <c r="C10" s="105"/>
      <c r="D10" s="105"/>
      <c r="E10" s="105"/>
      <c r="F10" s="105"/>
      <c r="G10" s="105"/>
      <c r="H10" s="106"/>
      <c r="I10" s="106"/>
    </row>
    <row r="11" spans="1:8" ht="12" customHeight="1" thickBot="1">
      <c r="A11" s="108"/>
      <c r="B11" s="108"/>
      <c r="C11" s="108"/>
      <c r="D11" s="108"/>
      <c r="E11" s="108"/>
      <c r="F11" s="108"/>
      <c r="G11" s="108"/>
      <c r="H11" s="13"/>
    </row>
    <row r="12" spans="2:52" s="1" customFormat="1" ht="15.75" thickBot="1">
      <c r="B12" s="97" t="s">
        <v>4</v>
      </c>
      <c r="C12" s="98"/>
      <c r="D12" s="99"/>
      <c r="E12" s="97" t="s">
        <v>5</v>
      </c>
      <c r="F12" s="100"/>
      <c r="G12" s="101"/>
      <c r="H12" s="14" t="s">
        <v>6</v>
      </c>
      <c r="I12" s="95" t="s">
        <v>7</v>
      </c>
      <c r="J12" s="9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5">
      <c r="A14" s="22">
        <v>2010</v>
      </c>
      <c r="B14" s="23">
        <v>0.6</v>
      </c>
      <c r="C14" s="24">
        <v>0.5946</v>
      </c>
      <c r="D14" s="25">
        <v>0.093</v>
      </c>
      <c r="E14" s="26">
        <v>0.6</v>
      </c>
      <c r="F14" s="24">
        <v>0.5791</v>
      </c>
      <c r="G14" s="25">
        <v>0.139</v>
      </c>
      <c r="H14" s="27" t="s">
        <v>29</v>
      </c>
      <c r="I14" s="84">
        <v>0.67</v>
      </c>
      <c r="J14" s="84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5">
      <c r="A15" s="22">
        <v>2011</v>
      </c>
      <c r="B15" s="23">
        <v>0.6</v>
      </c>
      <c r="C15" s="24">
        <v>0.6449</v>
      </c>
      <c r="D15" s="25">
        <f aca="true" t="shared" si="0" ref="D15:D21">(C15-C14)/C14</f>
        <v>0.08459468550285908</v>
      </c>
      <c r="E15" s="26">
        <v>0.6</v>
      </c>
      <c r="F15" s="24">
        <v>0.6048</v>
      </c>
      <c r="G15" s="25">
        <f aca="true" t="shared" si="1" ref="G15:G21">(F15-F14)/F14</f>
        <v>0.04437920911759637</v>
      </c>
      <c r="H15" s="27" t="s">
        <v>14</v>
      </c>
      <c r="I15" s="84">
        <v>0.695</v>
      </c>
      <c r="J15" s="84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" customFormat="1" ht="15">
      <c r="A16" s="22">
        <v>2012</v>
      </c>
      <c r="B16" s="23">
        <v>0.6</v>
      </c>
      <c r="C16" s="24">
        <v>0.6507</v>
      </c>
      <c r="D16" s="25">
        <f t="shared" si="0"/>
        <v>0.008993642425182068</v>
      </c>
      <c r="E16" s="26">
        <v>0.6</v>
      </c>
      <c r="F16" s="24">
        <v>0.6186</v>
      </c>
      <c r="G16" s="25">
        <f t="shared" si="1"/>
        <v>0.022817460317460375</v>
      </c>
      <c r="H16" s="27" t="s">
        <v>14</v>
      </c>
      <c r="I16" s="84">
        <v>0.6939</v>
      </c>
      <c r="J16" s="84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s="1" customFormat="1" ht="15">
      <c r="A17" s="22">
        <v>2013</v>
      </c>
      <c r="B17" s="23">
        <v>0.6</v>
      </c>
      <c r="C17" s="24">
        <v>0.6393</v>
      </c>
      <c r="D17" s="25">
        <f t="shared" si="0"/>
        <v>-0.01751959428307971</v>
      </c>
      <c r="E17" s="26">
        <v>0.6</v>
      </c>
      <c r="F17" s="24">
        <v>0.5856</v>
      </c>
      <c r="G17" s="25">
        <f t="shared" si="1"/>
        <v>-0.05334626576139675</v>
      </c>
      <c r="H17" s="27" t="s">
        <v>29</v>
      </c>
      <c r="I17" s="84">
        <v>0.7081</v>
      </c>
      <c r="J17" s="84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s="1" customFormat="1" ht="15">
      <c r="A18" s="78">
        <v>2015</v>
      </c>
      <c r="B18" s="23">
        <v>0.6</v>
      </c>
      <c r="C18" s="24">
        <v>0.6646</v>
      </c>
      <c r="D18" s="25">
        <f t="shared" si="0"/>
        <v>0.03957453464727043</v>
      </c>
      <c r="E18" s="26">
        <v>0.6</v>
      </c>
      <c r="F18" s="24">
        <v>0.6156</v>
      </c>
      <c r="G18" s="25">
        <f t="shared" si="1"/>
        <v>0.051229508196721354</v>
      </c>
      <c r="H18" s="27" t="s">
        <v>14</v>
      </c>
      <c r="I18" s="84">
        <v>0.7083</v>
      </c>
      <c r="J18" s="84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s="31" customFormat="1" ht="15">
      <c r="A19" s="78">
        <v>2016</v>
      </c>
      <c r="B19" s="23">
        <v>0.6</v>
      </c>
      <c r="C19" s="24">
        <v>0.6432</v>
      </c>
      <c r="D19" s="25">
        <f t="shared" si="0"/>
        <v>-0.03219981944026479</v>
      </c>
      <c r="E19" s="26">
        <v>0.6</v>
      </c>
      <c r="F19" s="24">
        <v>0.6034</v>
      </c>
      <c r="G19" s="25">
        <f t="shared" si="1"/>
        <v>-0.019818063677712782</v>
      </c>
      <c r="H19" s="27" t="s">
        <v>29</v>
      </c>
      <c r="I19" s="84">
        <v>0.7158</v>
      </c>
      <c r="J19" s="84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</row>
    <row r="20" spans="1:52" s="1" customFormat="1" ht="15">
      <c r="A20" s="78">
        <v>2017</v>
      </c>
      <c r="B20" s="23">
        <v>0.6</v>
      </c>
      <c r="C20" s="24">
        <v>0.741</v>
      </c>
      <c r="D20" s="25">
        <f t="shared" si="0"/>
        <v>0.15205223880597016</v>
      </c>
      <c r="E20" s="26">
        <v>0.6</v>
      </c>
      <c r="F20" s="24">
        <v>0.673</v>
      </c>
      <c r="G20" s="25">
        <f t="shared" si="1"/>
        <v>0.11534637056678819</v>
      </c>
      <c r="H20" s="27" t="s">
        <v>14</v>
      </c>
      <c r="I20" s="84">
        <v>0.7517</v>
      </c>
      <c r="J20" s="84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25" ht="15.75" thickBot="1">
      <c r="A21" s="78">
        <v>2018</v>
      </c>
      <c r="B21" s="23">
        <v>0.6</v>
      </c>
      <c r="C21" s="24">
        <v>0.7817</v>
      </c>
      <c r="D21" s="86">
        <f t="shared" si="0"/>
        <v>0.054925775978407504</v>
      </c>
      <c r="E21" s="26">
        <v>0.6</v>
      </c>
      <c r="F21" s="24">
        <v>0.736</v>
      </c>
      <c r="G21" s="86">
        <f t="shared" si="1"/>
        <v>0.0936106983655274</v>
      </c>
      <c r="H21" s="27" t="s">
        <v>14</v>
      </c>
      <c r="I21" s="84">
        <v>0.7593</v>
      </c>
      <c r="J21" s="84">
        <v>0.7154</v>
      </c>
      <c r="T21" s="36"/>
      <c r="U21" s="37"/>
      <c r="X21" s="36"/>
      <c r="Y21" s="37"/>
    </row>
    <row r="22" spans="1:53" s="91" customFormat="1" ht="15.75" thickBot="1">
      <c r="A22" s="78">
        <v>2019</v>
      </c>
      <c r="B22" s="110">
        <v>0.6</v>
      </c>
      <c r="C22" s="111">
        <v>0.703</v>
      </c>
      <c r="D22" s="112">
        <f>(C22-C21)/C21</f>
        <v>-0.10067800946654727</v>
      </c>
      <c r="E22" s="113">
        <v>0.6</v>
      </c>
      <c r="F22" s="111">
        <v>0.6637</v>
      </c>
      <c r="G22" s="112">
        <f>(F22-F21)/F21</f>
        <v>-0.09823369565217396</v>
      </c>
      <c r="H22" s="27" t="s">
        <v>14</v>
      </c>
      <c r="I22" s="84">
        <v>0.7365</v>
      </c>
      <c r="J22" s="84">
        <v>0.6923</v>
      </c>
      <c r="K22" s="37"/>
      <c r="L22" s="37"/>
      <c r="M22" s="37"/>
      <c r="N22" s="37"/>
      <c r="O22" s="37"/>
      <c r="P22" s="37"/>
      <c r="Q22" s="37"/>
      <c r="R22" s="37"/>
      <c r="S22" s="37"/>
      <c r="T22" s="36"/>
      <c r="U22" s="37"/>
      <c r="V22" s="37"/>
      <c r="W22" s="37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</row>
    <row r="23" spans="1:53" s="91" customFormat="1" ht="15" thickBot="1">
      <c r="A23" s="77">
        <v>2020</v>
      </c>
      <c r="B23" s="87">
        <v>0.6</v>
      </c>
      <c r="C23" s="88">
        <v>0.7517</v>
      </c>
      <c r="D23" s="89">
        <f>(C23-C22)/C22</f>
        <v>0.06927453769559044</v>
      </c>
      <c r="E23" s="90">
        <v>0.6</v>
      </c>
      <c r="F23" s="88">
        <v>0.7229</v>
      </c>
      <c r="G23" s="89">
        <f>(F23-F22)/F22</f>
        <v>0.08919692632213355</v>
      </c>
      <c r="H23" s="29" t="s">
        <v>14</v>
      </c>
      <c r="I23" s="85">
        <v>0.7374</v>
      </c>
      <c r="J23" s="85">
        <v>0.708</v>
      </c>
      <c r="K23" s="37"/>
      <c r="L23" s="37"/>
      <c r="M23" s="37"/>
      <c r="N23" s="37"/>
      <c r="O23" s="37"/>
      <c r="P23" s="37"/>
      <c r="Q23" s="37"/>
      <c r="R23" s="37"/>
      <c r="S23" s="37"/>
      <c r="T23" s="36"/>
      <c r="U23" s="37"/>
      <c r="V23" s="37"/>
      <c r="W23" s="37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</row>
    <row r="24" spans="10:25" ht="12">
      <c r="J24" s="4"/>
      <c r="T24" s="36"/>
      <c r="U24" s="37"/>
      <c r="X24" s="36"/>
      <c r="Y24" s="37"/>
    </row>
    <row r="25" spans="20:25" ht="12">
      <c r="T25" s="36"/>
      <c r="U25" s="37"/>
      <c r="X25" s="36"/>
      <c r="Y25" s="37"/>
    </row>
    <row r="26" spans="20:25" ht="12">
      <c r="T26" s="36"/>
      <c r="U26" s="37"/>
      <c r="X26" s="36"/>
      <c r="Y26" s="37"/>
    </row>
    <row r="27" spans="20:25" ht="12">
      <c r="T27" s="36"/>
      <c r="U27" s="37"/>
      <c r="X27" s="36"/>
      <c r="Y27" s="37"/>
    </row>
    <row r="28" spans="20:25" ht="12">
      <c r="T28" s="36"/>
      <c r="U28" s="37"/>
      <c r="X28" s="36"/>
      <c r="Y28" s="37"/>
    </row>
    <row r="29" spans="20:25" ht="12">
      <c r="T29" s="36"/>
      <c r="U29" s="37"/>
      <c r="X29" s="36"/>
      <c r="Y29" s="37"/>
    </row>
    <row r="30" spans="20:25" ht="12">
      <c r="T30" s="36"/>
      <c r="U30" s="37"/>
      <c r="X30" s="36"/>
      <c r="Y30" s="37"/>
    </row>
    <row r="31" spans="12:13" ht="12">
      <c r="L31" s="37"/>
      <c r="M31" s="37"/>
    </row>
    <row r="33" ht="12">
      <c r="W33" s="38"/>
    </row>
    <row r="34" ht="12">
      <c r="W34" s="38"/>
    </row>
    <row r="35" ht="12">
      <c r="W35" s="38"/>
    </row>
    <row r="36" ht="12">
      <c r="W36" s="38"/>
    </row>
    <row r="37" ht="12">
      <c r="W37" s="38"/>
    </row>
    <row r="38" ht="12">
      <c r="W38" s="38"/>
    </row>
    <row r="55" ht="12" customHeight="1"/>
    <row r="56" spans="1:9" ht="18.75" customHeight="1">
      <c r="A56" s="107" t="s">
        <v>15</v>
      </c>
      <c r="B56" s="107"/>
      <c r="C56" s="107"/>
      <c r="D56" s="107"/>
      <c r="E56" s="107"/>
      <c r="F56" s="107"/>
      <c r="G56" s="107"/>
      <c r="H56" s="106"/>
      <c r="I56" s="106"/>
    </row>
    <row r="57" ht="12.75" thickBot="1"/>
    <row r="58" spans="2:49" s="7" customFormat="1" ht="13.5" customHeight="1" thickBot="1">
      <c r="B58" s="93">
        <v>2016</v>
      </c>
      <c r="C58" s="94"/>
      <c r="D58" s="93">
        <v>2017</v>
      </c>
      <c r="E58" s="94"/>
      <c r="F58" s="93">
        <v>2018</v>
      </c>
      <c r="G58" s="94"/>
      <c r="H58" s="93">
        <v>2019</v>
      </c>
      <c r="I58" s="94"/>
      <c r="J58" s="93">
        <v>2020</v>
      </c>
      <c r="K58" s="94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</row>
    <row r="59" spans="1:49" s="7" customFormat="1" ht="13.5" thickBot="1">
      <c r="A59" s="81" t="s">
        <v>16</v>
      </c>
      <c r="B59" s="40" t="s">
        <v>17</v>
      </c>
      <c r="C59" s="18" t="s">
        <v>18</v>
      </c>
      <c r="D59" s="40" t="s">
        <v>17</v>
      </c>
      <c r="E59" s="18" t="s">
        <v>18</v>
      </c>
      <c r="F59" s="40" t="s">
        <v>17</v>
      </c>
      <c r="G59" s="18" t="s">
        <v>18</v>
      </c>
      <c r="H59" s="40" t="s">
        <v>17</v>
      </c>
      <c r="I59" s="18" t="s">
        <v>18</v>
      </c>
      <c r="J59" s="40" t="s">
        <v>17</v>
      </c>
      <c r="K59" s="18" t="s">
        <v>18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</row>
    <row r="60" spans="1:49" s="7" customFormat="1" ht="12.75">
      <c r="A60" s="44" t="s">
        <v>19</v>
      </c>
      <c r="B60" s="41">
        <v>3454.5</v>
      </c>
      <c r="C60" s="42">
        <f>B60/B70</f>
        <v>0.6431763172593558</v>
      </c>
      <c r="D60" s="41">
        <v>3238.2</v>
      </c>
      <c r="E60" s="42">
        <f>D60/D70</f>
        <v>0.6951910691283812</v>
      </c>
      <c r="F60" s="41">
        <v>3967.819999999999</v>
      </c>
      <c r="G60" s="42">
        <f>F60/F70</f>
        <v>0.7816824271079589</v>
      </c>
      <c r="H60" s="41">
        <v>3348.28</v>
      </c>
      <c r="I60" s="42">
        <f>H60/H70</f>
        <v>0.7029771152634895</v>
      </c>
      <c r="J60" s="41">
        <v>3293.1799999999985</v>
      </c>
      <c r="K60" s="42">
        <f>J60/J70</f>
        <v>0.7516959598265236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</row>
    <row r="61" spans="1:49" s="7" customFormat="1" ht="12.75">
      <c r="A61" s="44" t="s">
        <v>25</v>
      </c>
      <c r="B61" s="45">
        <v>184</v>
      </c>
      <c r="C61" s="46">
        <f>B61/B70</f>
        <v>0.03425805250418917</v>
      </c>
      <c r="D61" s="45">
        <v>201.3</v>
      </c>
      <c r="E61" s="46">
        <f>D61/D70</f>
        <v>0.043215972520395024</v>
      </c>
      <c r="F61" s="45">
        <v>150.18</v>
      </c>
      <c r="G61" s="46">
        <f>F61/F70</f>
        <v>0.029586288416075655</v>
      </c>
      <c r="H61" s="45">
        <v>163.72</v>
      </c>
      <c r="I61" s="46">
        <f>H61/H70</f>
        <v>0.03437329414234726</v>
      </c>
      <c r="J61" s="45">
        <v>121.81999999999994</v>
      </c>
      <c r="K61" s="46">
        <f>J61/J70</f>
        <v>0.02780643688655558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</row>
    <row r="62" spans="1:49" s="7" customFormat="1" ht="12.75">
      <c r="A62" s="44" t="s">
        <v>22</v>
      </c>
      <c r="B62" s="45">
        <v>5</v>
      </c>
      <c r="C62" s="46">
        <f>B62/B70</f>
        <v>0.000930925339787749</v>
      </c>
      <c r="D62" s="45">
        <v>7</v>
      </c>
      <c r="E62" s="46">
        <f>D62/D70</f>
        <v>0.0015027908973808501</v>
      </c>
      <c r="F62" s="45">
        <v>6</v>
      </c>
      <c r="G62" s="46">
        <f>F62/F70</f>
        <v>0.0011820330969267141</v>
      </c>
      <c r="H62" s="45">
        <v>8</v>
      </c>
      <c r="I62" s="46">
        <f>H62/H70</f>
        <v>0.001679613688851564</v>
      </c>
      <c r="J62" s="45">
        <v>20</v>
      </c>
      <c r="K62" s="46">
        <f>J62/J70</f>
        <v>0.004565167769915546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</row>
    <row r="63" spans="1:49" s="7" customFormat="1" ht="12.75">
      <c r="A63" s="44" t="s">
        <v>20</v>
      </c>
      <c r="B63" s="45">
        <v>0</v>
      </c>
      <c r="C63" s="46">
        <f>B63/B70</f>
        <v>0</v>
      </c>
      <c r="D63" s="45">
        <v>7</v>
      </c>
      <c r="E63" s="46">
        <f>D63/D70</f>
        <v>0.0015027908973808501</v>
      </c>
      <c r="F63" s="45">
        <v>17</v>
      </c>
      <c r="G63" s="46">
        <f>F63/F70</f>
        <v>0.00334909377462569</v>
      </c>
      <c r="H63" s="45">
        <v>16</v>
      </c>
      <c r="I63" s="46">
        <f>H63/H70</f>
        <v>0.003359227377703128</v>
      </c>
      <c r="J63" s="45">
        <v>13</v>
      </c>
      <c r="K63" s="46">
        <f>J63/J70</f>
        <v>0.0029673590504451053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</row>
    <row r="64" spans="1:49" s="7" customFormat="1" ht="12.75">
      <c r="A64" s="44" t="s">
        <v>21</v>
      </c>
      <c r="B64" s="45">
        <v>917.5</v>
      </c>
      <c r="C64" s="46">
        <f>B64/B70</f>
        <v>0.17082479985105195</v>
      </c>
      <c r="D64" s="45">
        <v>620</v>
      </c>
      <c r="E64" s="46">
        <f>D64/D70</f>
        <v>0.13310433662516102</v>
      </c>
      <c r="F64" s="45">
        <v>506</v>
      </c>
      <c r="G64" s="46">
        <f>F64/F70</f>
        <v>0.0996847911741529</v>
      </c>
      <c r="H64" s="45">
        <v>390</v>
      </c>
      <c r="I64" s="46">
        <f>H64/H70</f>
        <v>0.08188116733151375</v>
      </c>
      <c r="J64" s="45">
        <v>301</v>
      </c>
      <c r="K64" s="46">
        <f>J64/J70</f>
        <v>0.06870577493722897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</row>
    <row r="65" spans="1:49" s="7" customFormat="1" ht="12.75" customHeight="1">
      <c r="A65" s="47" t="s">
        <v>26</v>
      </c>
      <c r="B65" s="45">
        <v>101</v>
      </c>
      <c r="C65" s="46">
        <f>B65/B70</f>
        <v>0.01880469186371253</v>
      </c>
      <c r="D65" s="45">
        <v>86.5</v>
      </c>
      <c r="E65" s="46">
        <f>D65/D70</f>
        <v>0.018570201803349076</v>
      </c>
      <c r="F65" s="45"/>
      <c r="G65" s="46">
        <f>F65/F70</f>
        <v>0</v>
      </c>
      <c r="H65" s="45">
        <v>443</v>
      </c>
      <c r="I65" s="46">
        <f>H65/H70</f>
        <v>0.09300860802015537</v>
      </c>
      <c r="J65" s="45">
        <v>370</v>
      </c>
      <c r="K65" s="46">
        <f>J65/J70</f>
        <v>0.08445560374343761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</row>
    <row r="66" spans="1:53" ht="12.75">
      <c r="A66" s="44" t="s">
        <v>34</v>
      </c>
      <c r="B66" s="45">
        <v>2</v>
      </c>
      <c r="C66" s="46">
        <f>B66/B70</f>
        <v>0.0003723701359150996</v>
      </c>
      <c r="D66" s="45">
        <v>8</v>
      </c>
      <c r="E66" s="46">
        <f>D66/D70</f>
        <v>0.0017174753112924003</v>
      </c>
      <c r="F66" s="45">
        <v>6</v>
      </c>
      <c r="G66" s="46">
        <f>F66/F70</f>
        <v>0.0011820330969267141</v>
      </c>
      <c r="H66" s="45">
        <v>7</v>
      </c>
      <c r="I66" s="46">
        <f>H66/H70</f>
        <v>0.0014696619777451185</v>
      </c>
      <c r="J66" s="45">
        <v>16</v>
      </c>
      <c r="K66" s="46">
        <f>J66/J70</f>
        <v>0.003652134215932437</v>
      </c>
      <c r="AX66" s="4"/>
      <c r="AY66" s="4"/>
      <c r="AZ66" s="4"/>
      <c r="BA66" s="4"/>
    </row>
    <row r="67" spans="1:49" s="7" customFormat="1" ht="12.75">
      <c r="A67" s="44" t="s">
        <v>32</v>
      </c>
      <c r="B67" s="45">
        <v>0</v>
      </c>
      <c r="C67" s="46">
        <f>B67/B70</f>
        <v>0</v>
      </c>
      <c r="D67" s="45">
        <v>8</v>
      </c>
      <c r="E67" s="46">
        <f>D67/D70</f>
        <v>0.0017174753112924003</v>
      </c>
      <c r="F67" s="45">
        <v>12</v>
      </c>
      <c r="G67" s="46">
        <f>F67/F70</f>
        <v>0.0023640661938534283</v>
      </c>
      <c r="H67" s="45">
        <v>9</v>
      </c>
      <c r="I67" s="46">
        <f>H67/H70</f>
        <v>0.0018895653999580096</v>
      </c>
      <c r="J67" s="45">
        <v>11</v>
      </c>
      <c r="K67" s="46">
        <f>J67/J70</f>
        <v>0.0025108422734535503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</row>
    <row r="68" spans="1:49" s="7" customFormat="1" ht="12.75">
      <c r="A68" s="44" t="s">
        <v>24</v>
      </c>
      <c r="B68" s="45">
        <v>706</v>
      </c>
      <c r="C68" s="46">
        <f>B68/B70</f>
        <v>0.13144665797803015</v>
      </c>
      <c r="D68" s="45">
        <v>470</v>
      </c>
      <c r="E68" s="46">
        <f>D68/D70</f>
        <v>0.1009016745384285</v>
      </c>
      <c r="F68" s="45">
        <v>395</v>
      </c>
      <c r="G68" s="46">
        <f>F68/F70</f>
        <v>0.07781717888100868</v>
      </c>
      <c r="H68" s="45">
        <v>365</v>
      </c>
      <c r="I68" s="46">
        <f>H68/H70</f>
        <v>0.07663237455385262</v>
      </c>
      <c r="J68" s="45">
        <v>215</v>
      </c>
      <c r="K68" s="46">
        <f>J68/J70</f>
        <v>0.049075553526592125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</row>
    <row r="69" spans="1:49" s="7" customFormat="1" ht="12.75">
      <c r="A69" s="44" t="s">
        <v>23</v>
      </c>
      <c r="B69" s="45">
        <v>1</v>
      </c>
      <c r="C69" s="46">
        <f>B69/B70</f>
        <v>0.0001861850679575498</v>
      </c>
      <c r="D69" s="45">
        <v>12</v>
      </c>
      <c r="E69" s="46">
        <f>D69/D70</f>
        <v>0.0025762129669386004</v>
      </c>
      <c r="F69" s="45">
        <v>16</v>
      </c>
      <c r="G69" s="46">
        <f>F69/F70</f>
        <v>0.003152088258471238</v>
      </c>
      <c r="H69" s="45">
        <v>13</v>
      </c>
      <c r="I69" s="46">
        <f>H69/H70</f>
        <v>0.0027293722443837917</v>
      </c>
      <c r="J69" s="45">
        <v>20</v>
      </c>
      <c r="K69" s="46">
        <f>J69/J70</f>
        <v>0.004565167769915546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</row>
    <row r="70" spans="1:49" s="7" customFormat="1" ht="13.5" thickBot="1">
      <c r="A70" s="44" t="s">
        <v>27</v>
      </c>
      <c r="B70" s="82">
        <f aca="true" t="shared" si="2" ref="B70:I70">SUM(B60:B69)</f>
        <v>5371</v>
      </c>
      <c r="C70" s="83">
        <f t="shared" si="2"/>
        <v>0.9999999999999998</v>
      </c>
      <c r="D70" s="82">
        <f t="shared" si="2"/>
        <v>4658</v>
      </c>
      <c r="E70" s="83">
        <f t="shared" si="2"/>
        <v>0.9999999999999998</v>
      </c>
      <c r="F70" s="82">
        <f t="shared" si="2"/>
        <v>5075.999999999999</v>
      </c>
      <c r="G70" s="83">
        <f t="shared" si="2"/>
        <v>0.9999999999999998</v>
      </c>
      <c r="H70" s="82">
        <f t="shared" si="2"/>
        <v>4763</v>
      </c>
      <c r="I70" s="83">
        <f t="shared" si="2"/>
        <v>1.0000000000000002</v>
      </c>
      <c r="J70" s="82">
        <f>SUM(J60:J69)</f>
        <v>4380.999999999998</v>
      </c>
      <c r="K70" s="83">
        <f>SUM(K60:K69)</f>
        <v>1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</row>
    <row r="71" spans="1:53" s="7" customFormat="1" ht="12.75">
      <c r="A71" s="48"/>
      <c r="B71" s="49"/>
      <c r="C71" s="50"/>
      <c r="D71" s="51"/>
      <c r="E71" s="43"/>
      <c r="F71" s="51"/>
      <c r="G71" s="43"/>
      <c r="H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</row>
    <row r="72" spans="1:53" s="7" customFormat="1" ht="12.75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</row>
    <row r="73" spans="1:53" s="7" customFormat="1" ht="12.75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</row>
    <row r="74" spans="1:53" s="7" customFormat="1" ht="12.75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</row>
    <row r="75" spans="1:53" s="7" customFormat="1" ht="12.75">
      <c r="A75" s="48"/>
      <c r="B75" s="49"/>
      <c r="C75" s="50"/>
      <c r="D75" s="51"/>
      <c r="E75" s="43"/>
      <c r="F75" s="51"/>
      <c r="G75" s="43"/>
      <c r="H75" s="43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</row>
    <row r="76" spans="1:53" s="7" customFormat="1" ht="12.75">
      <c r="A76" s="48"/>
      <c r="B76" s="49"/>
      <c r="C76" s="50"/>
      <c r="D76" s="51"/>
      <c r="E76" s="43"/>
      <c r="F76" s="51"/>
      <c r="G76" s="43"/>
      <c r="H76" s="43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</row>
    <row r="88" ht="12"/>
    <row r="89" ht="12"/>
    <row r="90" ht="8.25" customHeight="1"/>
    <row r="92" spans="1:9" ht="40.5" customHeight="1">
      <c r="A92" s="52"/>
      <c r="B92" s="102" t="s">
        <v>35</v>
      </c>
      <c r="C92" s="102"/>
      <c r="D92" s="102"/>
      <c r="E92" s="102"/>
      <c r="F92" s="102"/>
      <c r="G92" s="52"/>
      <c r="H92" s="53"/>
      <c r="I92" s="53"/>
    </row>
    <row r="93" ht="12.75" thickBot="1"/>
    <row r="94" spans="4:51" s="7" customFormat="1" ht="13.5" thickBot="1">
      <c r="D94" s="54">
        <v>2016</v>
      </c>
      <c r="E94" s="54">
        <v>2017</v>
      </c>
      <c r="F94" s="54">
        <v>2018</v>
      </c>
      <c r="G94" s="54">
        <v>2019</v>
      </c>
      <c r="H94" s="54">
        <v>2020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</row>
    <row r="95" spans="2:51" s="7" customFormat="1" ht="12.75">
      <c r="B95" s="44" t="s">
        <v>25</v>
      </c>
      <c r="C95" s="59"/>
      <c r="D95" s="114">
        <v>123</v>
      </c>
      <c r="E95" s="64">
        <v>103</v>
      </c>
      <c r="F95" s="64">
        <v>164</v>
      </c>
      <c r="G95" s="64">
        <v>161</v>
      </c>
      <c r="H95" s="64">
        <v>145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</row>
    <row r="96" spans="2:51" s="7" customFormat="1" ht="12.75">
      <c r="B96" s="44" t="s">
        <v>22</v>
      </c>
      <c r="C96" s="57"/>
      <c r="D96" s="63">
        <v>23</v>
      </c>
      <c r="E96" s="64">
        <v>18</v>
      </c>
      <c r="F96" s="64">
        <v>27</v>
      </c>
      <c r="G96" s="64">
        <v>20</v>
      </c>
      <c r="H96" s="64">
        <v>17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</row>
    <row r="97" spans="2:51" s="7" customFormat="1" ht="12.75">
      <c r="B97" s="44" t="s">
        <v>20</v>
      </c>
      <c r="C97" s="57"/>
      <c r="D97" s="63">
        <v>62</v>
      </c>
      <c r="E97" s="64">
        <v>73</v>
      </c>
      <c r="F97" s="64">
        <v>92</v>
      </c>
      <c r="G97" s="64">
        <v>74</v>
      </c>
      <c r="H97" s="64">
        <v>74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</row>
    <row r="98" spans="2:51" s="7" customFormat="1" ht="12.75">
      <c r="B98" s="44" t="s">
        <v>21</v>
      </c>
      <c r="C98" s="57"/>
      <c r="D98" s="63">
        <v>375</v>
      </c>
      <c r="E98" s="64">
        <v>390</v>
      </c>
      <c r="F98" s="64">
        <v>378</v>
      </c>
      <c r="G98" s="64">
        <v>357</v>
      </c>
      <c r="H98" s="64">
        <v>240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</row>
    <row r="99" spans="2:51" s="7" customFormat="1" ht="12.75" customHeight="1">
      <c r="B99" s="47" t="s">
        <v>26</v>
      </c>
      <c r="C99" s="57"/>
      <c r="D99" s="63">
        <v>266</v>
      </c>
      <c r="E99" s="64">
        <v>244</v>
      </c>
      <c r="F99" s="64">
        <v>196</v>
      </c>
      <c r="G99" s="64">
        <v>161</v>
      </c>
      <c r="H99" s="64">
        <v>167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</row>
    <row r="100" spans="2:51" s="7" customFormat="1" ht="12.75" customHeight="1">
      <c r="B100" s="47" t="s">
        <v>34</v>
      </c>
      <c r="C100" s="57"/>
      <c r="D100" s="63">
        <v>125</v>
      </c>
      <c r="E100" s="64">
        <v>79</v>
      </c>
      <c r="F100" s="64"/>
      <c r="G100" s="64"/>
      <c r="H100" s="64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</row>
    <row r="101" spans="2:51" s="7" customFormat="1" ht="15" customHeight="1">
      <c r="B101" s="44" t="s">
        <v>32</v>
      </c>
      <c r="C101" s="57"/>
      <c r="D101" s="63">
        <v>156</v>
      </c>
      <c r="E101" s="64">
        <v>176</v>
      </c>
      <c r="F101" s="64">
        <v>166</v>
      </c>
      <c r="G101" s="64">
        <v>132</v>
      </c>
      <c r="H101" s="64">
        <v>137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</row>
    <row r="102" spans="2:51" s="7" customFormat="1" ht="15" customHeight="1">
      <c r="B102" s="44" t="s">
        <v>24</v>
      </c>
      <c r="C102" s="57"/>
      <c r="D102" s="63">
        <v>388</v>
      </c>
      <c r="E102" s="64">
        <v>379</v>
      </c>
      <c r="F102" s="64">
        <v>296</v>
      </c>
      <c r="G102" s="64">
        <v>247</v>
      </c>
      <c r="H102" s="64">
        <v>212</v>
      </c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</row>
    <row r="103" spans="2:51" s="7" customFormat="1" ht="13.5" thickBot="1">
      <c r="B103" s="44" t="s">
        <v>23</v>
      </c>
      <c r="C103" s="59"/>
      <c r="D103" s="65">
        <v>32</v>
      </c>
      <c r="E103" s="66">
        <v>22</v>
      </c>
      <c r="F103" s="66">
        <v>31</v>
      </c>
      <c r="G103" s="66">
        <v>17</v>
      </c>
      <c r="H103" s="66">
        <v>10</v>
      </c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</row>
    <row r="106" spans="2:63" ht="18.75" customHeight="1">
      <c r="B106" s="102" t="s">
        <v>36</v>
      </c>
      <c r="C106" s="102"/>
      <c r="D106" s="102"/>
      <c r="E106" s="102"/>
      <c r="F106" s="102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54:63" ht="12"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80">
        <v>26.44</v>
      </c>
      <c r="D108" s="48" t="s">
        <v>37</v>
      </c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3:63" ht="12.75">
      <c r="C109" s="79">
        <v>32.5</v>
      </c>
      <c r="D109" s="48" t="s">
        <v>38</v>
      </c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  <row r="113" ht="12"/>
  </sheetData>
  <sheetProtection/>
  <mergeCells count="15">
    <mergeCell ref="B106:F106"/>
    <mergeCell ref="A2:I2"/>
    <mergeCell ref="A3:I3"/>
    <mergeCell ref="A10:I10"/>
    <mergeCell ref="A56:I56"/>
    <mergeCell ref="A11:G11"/>
    <mergeCell ref="D58:E58"/>
    <mergeCell ref="B92:F92"/>
    <mergeCell ref="F58:G58"/>
    <mergeCell ref="I12:J12"/>
    <mergeCell ref="B58:C58"/>
    <mergeCell ref="B12:D12"/>
    <mergeCell ref="E12:G12"/>
    <mergeCell ref="H58:I58"/>
    <mergeCell ref="J58:K58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109"/>
  <sheetViews>
    <sheetView showGridLines="0" zoomScaleSheetLayoutView="100" zoomScalePageLayoutView="0" workbookViewId="0" topLeftCell="A1">
      <selection activeCell="H110" sqref="H110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125" style="4" customWidth="1"/>
    <col min="9" max="9" width="11.375" style="4" customWidth="1"/>
    <col min="10" max="11" width="11.375" style="5" customWidth="1"/>
    <col min="12" max="48" width="5.125" style="5" customWidth="1"/>
    <col min="49" max="58" width="11.375" style="5" customWidth="1"/>
    <col min="59" max="16384" width="11.375" style="4" customWidth="1"/>
  </cols>
  <sheetData>
    <row r="1" ht="15" customHeight="1"/>
    <row r="2" spans="1:10" ht="22.5">
      <c r="A2" s="103" t="s">
        <v>30</v>
      </c>
      <c r="B2" s="103"/>
      <c r="C2" s="103"/>
      <c r="D2" s="103"/>
      <c r="E2" s="103"/>
      <c r="F2" s="103"/>
      <c r="G2" s="103"/>
      <c r="H2" s="96"/>
      <c r="I2" s="96"/>
      <c r="J2" s="6"/>
    </row>
    <row r="3" spans="1:10" ht="15.75" customHeight="1">
      <c r="A3" s="104" t="s">
        <v>0</v>
      </c>
      <c r="B3" s="104"/>
      <c r="C3" s="104"/>
      <c r="D3" s="104"/>
      <c r="E3" s="104"/>
      <c r="F3" s="104"/>
      <c r="G3" s="104"/>
      <c r="H3" s="96"/>
      <c r="I3" s="96"/>
      <c r="J3" s="6"/>
    </row>
    <row r="4" ht="6.75" customHeight="1">
      <c r="F4" s="7"/>
    </row>
    <row r="5" ht="13.5" thickBot="1">
      <c r="F5" s="7"/>
    </row>
    <row r="6" spans="1:58" s="1" customFormat="1" ht="15.75" thickBot="1">
      <c r="A6" s="8" t="s">
        <v>1</v>
      </c>
      <c r="B6" s="9">
        <v>2010</v>
      </c>
      <c r="C6" s="9">
        <v>2011</v>
      </c>
      <c r="D6" s="9">
        <v>2012</v>
      </c>
      <c r="E6" s="9">
        <v>2013</v>
      </c>
      <c r="F6" s="9" t="s">
        <v>40</v>
      </c>
      <c r="G6" s="9">
        <v>2016</v>
      </c>
      <c r="H6" s="9">
        <v>2017</v>
      </c>
      <c r="I6" s="9">
        <v>2018</v>
      </c>
      <c r="J6" s="9">
        <v>2019</v>
      </c>
      <c r="K6" s="8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s="1" customFormat="1" ht="15">
      <c r="A7" s="10" t="s">
        <v>2</v>
      </c>
      <c r="B7" s="11">
        <v>0.91</v>
      </c>
      <c r="C7" s="11">
        <v>0.84</v>
      </c>
      <c r="D7" s="11">
        <v>0.82</v>
      </c>
      <c r="E7" s="11">
        <v>0.91</v>
      </c>
      <c r="F7" s="11">
        <v>0.97</v>
      </c>
      <c r="G7" s="11">
        <v>1</v>
      </c>
      <c r="H7" s="11">
        <v>0.941</v>
      </c>
      <c r="I7" s="11">
        <v>0.99</v>
      </c>
      <c r="J7" s="11">
        <v>1</v>
      </c>
      <c r="K7" s="12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ht="15" customHeight="1">
      <c r="D8" s="3" t="s">
        <v>39</v>
      </c>
    </row>
    <row r="9" ht="15" customHeight="1"/>
    <row r="10" spans="1:9" ht="18.75">
      <c r="A10" s="105" t="s">
        <v>3</v>
      </c>
      <c r="B10" s="105"/>
      <c r="C10" s="105"/>
      <c r="D10" s="105"/>
      <c r="E10" s="105"/>
      <c r="F10" s="105"/>
      <c r="G10" s="105"/>
      <c r="H10" s="106"/>
      <c r="I10" s="106"/>
    </row>
    <row r="11" spans="1:8" ht="12" customHeight="1" thickBot="1">
      <c r="A11" s="108"/>
      <c r="B11" s="108"/>
      <c r="C11" s="108"/>
      <c r="D11" s="108"/>
      <c r="E11" s="108"/>
      <c r="F11" s="108"/>
      <c r="G11" s="108"/>
      <c r="H11" s="13"/>
    </row>
    <row r="12" spans="2:57" s="1" customFormat="1" ht="15.75" thickBot="1">
      <c r="B12" s="97" t="s">
        <v>4</v>
      </c>
      <c r="C12" s="98"/>
      <c r="D12" s="99"/>
      <c r="E12" s="97" t="s">
        <v>5</v>
      </c>
      <c r="F12" s="100"/>
      <c r="G12" s="101"/>
      <c r="H12" s="14" t="s">
        <v>6</v>
      </c>
      <c r="I12" s="95" t="s">
        <v>7</v>
      </c>
      <c r="J12" s="9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s="1" customFormat="1" ht="15">
      <c r="A14" s="22">
        <v>2010</v>
      </c>
      <c r="B14" s="23">
        <v>0.6</v>
      </c>
      <c r="C14" s="24">
        <v>0.6457</v>
      </c>
      <c r="D14" s="25">
        <v>0.091</v>
      </c>
      <c r="E14" s="26">
        <v>0.6</v>
      </c>
      <c r="F14" s="24">
        <v>0.6291</v>
      </c>
      <c r="G14" s="25">
        <v>0.079</v>
      </c>
      <c r="H14" s="27" t="s">
        <v>14</v>
      </c>
      <c r="I14" s="84">
        <v>0.67</v>
      </c>
      <c r="J14" s="84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s="1" customFormat="1" ht="15">
      <c r="A15" s="22">
        <v>2011</v>
      </c>
      <c r="B15" s="23">
        <v>0.6</v>
      </c>
      <c r="C15" s="24">
        <v>0.6261</v>
      </c>
      <c r="D15" s="25">
        <f aca="true" t="shared" si="0" ref="D15:D22">(C15-C14)/C14</f>
        <v>-0.030354653864023633</v>
      </c>
      <c r="E15" s="26">
        <v>0.6</v>
      </c>
      <c r="F15" s="24">
        <v>0.611</v>
      </c>
      <c r="G15" s="25">
        <f aca="true" t="shared" si="1" ref="G15:G22">(F15-F14)/F14</f>
        <v>-0.028771260530917192</v>
      </c>
      <c r="H15" s="27" t="s">
        <v>14</v>
      </c>
      <c r="I15" s="84">
        <v>0.695</v>
      </c>
      <c r="J15" s="84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s="1" customFormat="1" ht="15">
      <c r="A16" s="22">
        <v>2012</v>
      </c>
      <c r="B16" s="23">
        <v>0.6</v>
      </c>
      <c r="C16" s="24">
        <v>0.6202</v>
      </c>
      <c r="D16" s="25">
        <f t="shared" si="0"/>
        <v>-0.00942341478996968</v>
      </c>
      <c r="E16" s="26">
        <v>0.6</v>
      </c>
      <c r="F16" s="24">
        <v>0.5713</v>
      </c>
      <c r="G16" s="25">
        <f t="shared" si="1"/>
        <v>-0.06497545008183299</v>
      </c>
      <c r="H16" s="27" t="s">
        <v>29</v>
      </c>
      <c r="I16" s="84">
        <v>0.6939</v>
      </c>
      <c r="J16" s="84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s="1" customFormat="1" ht="15">
      <c r="A17" s="22">
        <v>2013</v>
      </c>
      <c r="B17" s="23">
        <v>0.6</v>
      </c>
      <c r="C17" s="24">
        <v>0.6569</v>
      </c>
      <c r="D17" s="25">
        <f t="shared" si="0"/>
        <v>0.059174459851660866</v>
      </c>
      <c r="E17" s="26">
        <v>0.6</v>
      </c>
      <c r="F17" s="24">
        <v>0.6228</v>
      </c>
      <c r="G17" s="25">
        <f t="shared" si="1"/>
        <v>0.09014528268860492</v>
      </c>
      <c r="H17" s="27" t="s">
        <v>14</v>
      </c>
      <c r="I17" s="84">
        <v>0.7081</v>
      </c>
      <c r="J17" s="84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s="1" customFormat="1" ht="15">
      <c r="A18" s="78">
        <v>2015</v>
      </c>
      <c r="B18" s="23">
        <v>0.6</v>
      </c>
      <c r="C18" s="24">
        <v>0.6646</v>
      </c>
      <c r="D18" s="25">
        <f t="shared" si="0"/>
        <v>0.011721723245547159</v>
      </c>
      <c r="E18" s="26">
        <v>0.6</v>
      </c>
      <c r="F18" s="24">
        <v>0.6466</v>
      </c>
      <c r="G18" s="25">
        <f t="shared" si="1"/>
        <v>0.0382145150931277</v>
      </c>
      <c r="H18" s="27" t="s">
        <v>14</v>
      </c>
      <c r="I18" s="84">
        <v>0.7083</v>
      </c>
      <c r="J18" s="84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s="31" customFormat="1" ht="15">
      <c r="A19" s="78">
        <v>2016</v>
      </c>
      <c r="B19" s="23">
        <v>0.6</v>
      </c>
      <c r="C19" s="24">
        <v>0.6755</v>
      </c>
      <c r="D19" s="25">
        <f t="shared" si="0"/>
        <v>0.016400842612097535</v>
      </c>
      <c r="E19" s="26">
        <v>0.6</v>
      </c>
      <c r="F19" s="24">
        <v>0.656</v>
      </c>
      <c r="G19" s="25">
        <f t="shared" si="1"/>
        <v>0.014537581193937636</v>
      </c>
      <c r="H19" s="27" t="s">
        <v>14</v>
      </c>
      <c r="I19" s="84">
        <v>0.7158</v>
      </c>
      <c r="J19" s="84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</row>
    <row r="20" spans="1:57" s="1" customFormat="1" ht="15">
      <c r="A20" s="78">
        <v>2017</v>
      </c>
      <c r="B20" s="23">
        <v>0.6</v>
      </c>
      <c r="C20" s="24">
        <v>0.732</v>
      </c>
      <c r="D20" s="25">
        <f t="shared" si="0"/>
        <v>0.08364174685418208</v>
      </c>
      <c r="E20" s="26">
        <v>0.6</v>
      </c>
      <c r="F20" s="24">
        <v>0.689</v>
      </c>
      <c r="G20" s="25">
        <f t="shared" si="1"/>
        <v>0.05030487804878036</v>
      </c>
      <c r="H20" s="27" t="s">
        <v>14</v>
      </c>
      <c r="I20" s="84">
        <v>0.7517</v>
      </c>
      <c r="J20" s="84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25" ht="15.75" thickBot="1">
      <c r="A21" s="78">
        <v>2018</v>
      </c>
      <c r="B21" s="23">
        <v>0.6</v>
      </c>
      <c r="C21" s="24">
        <v>0.676</v>
      </c>
      <c r="D21" s="86">
        <f t="shared" si="0"/>
        <v>-0.07650273224043708</v>
      </c>
      <c r="E21" s="26">
        <v>0.6</v>
      </c>
      <c r="F21" s="24">
        <v>0.646</v>
      </c>
      <c r="G21" s="86">
        <f t="shared" si="1"/>
        <v>-0.06240928882438306</v>
      </c>
      <c r="H21" s="27" t="s">
        <v>14</v>
      </c>
      <c r="I21" s="84">
        <v>0.7593</v>
      </c>
      <c r="J21" s="84">
        <v>0.7154</v>
      </c>
      <c r="T21" s="36"/>
      <c r="U21" s="37"/>
      <c r="X21" s="36"/>
      <c r="Y21" s="37"/>
    </row>
    <row r="22" spans="1:58" s="91" customFormat="1" ht="15.75" thickBot="1">
      <c r="A22" s="78">
        <v>2019</v>
      </c>
      <c r="B22" s="110">
        <v>0.6</v>
      </c>
      <c r="C22" s="111">
        <v>0.6843</v>
      </c>
      <c r="D22" s="112">
        <f t="shared" si="0"/>
        <v>0.0122781065088757</v>
      </c>
      <c r="E22" s="113">
        <v>0.6</v>
      </c>
      <c r="F22" s="111">
        <v>0.6557</v>
      </c>
      <c r="G22" s="112">
        <f t="shared" si="1"/>
        <v>0.015015479876160883</v>
      </c>
      <c r="H22" s="27" t="s">
        <v>14</v>
      </c>
      <c r="I22" s="84">
        <v>0.7365</v>
      </c>
      <c r="J22" s="84">
        <v>0.6923</v>
      </c>
      <c r="K22" s="37"/>
      <c r="L22" s="37"/>
      <c r="M22" s="37"/>
      <c r="N22" s="37"/>
      <c r="O22" s="37"/>
      <c r="P22" s="37"/>
      <c r="Q22" s="37"/>
      <c r="R22" s="37"/>
      <c r="S22" s="37"/>
      <c r="T22" s="36"/>
      <c r="U22" s="37"/>
      <c r="V22" s="37"/>
      <c r="W22" s="37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</row>
    <row r="23" spans="1:58" s="91" customFormat="1" ht="15" thickBot="1">
      <c r="A23" s="77">
        <v>2020</v>
      </c>
      <c r="B23" s="87">
        <v>0.6</v>
      </c>
      <c r="C23" s="88">
        <v>0.6867</v>
      </c>
      <c r="D23" s="89">
        <f>(C23-C22)/C22</f>
        <v>0.0035072336694431648</v>
      </c>
      <c r="E23" s="90">
        <v>0.6</v>
      </c>
      <c r="F23" s="88">
        <v>0.6727</v>
      </c>
      <c r="G23" s="89">
        <f>(F23-F22)/F22</f>
        <v>0.025926490773219485</v>
      </c>
      <c r="H23" s="29" t="s">
        <v>14</v>
      </c>
      <c r="I23" s="85">
        <v>0.7374</v>
      </c>
      <c r="J23" s="85">
        <v>0.708</v>
      </c>
      <c r="K23" s="37"/>
      <c r="L23" s="37"/>
      <c r="M23" s="37"/>
      <c r="N23" s="37"/>
      <c r="O23" s="37"/>
      <c r="P23" s="37"/>
      <c r="Q23" s="37"/>
      <c r="R23" s="37"/>
      <c r="S23" s="37"/>
      <c r="T23" s="36"/>
      <c r="U23" s="37"/>
      <c r="V23" s="37"/>
      <c r="W23" s="37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</row>
    <row r="24" spans="20:25" ht="12">
      <c r="T24" s="36"/>
      <c r="U24" s="37"/>
      <c r="X24" s="36"/>
      <c r="Y24" s="37"/>
    </row>
    <row r="25" spans="20:25" ht="12">
      <c r="T25" s="36"/>
      <c r="U25" s="37"/>
      <c r="X25" s="36"/>
      <c r="Y25" s="37"/>
    </row>
    <row r="26" spans="20:25" ht="12">
      <c r="T26" s="36"/>
      <c r="U26" s="37"/>
      <c r="X26" s="36"/>
      <c r="Y26" s="37"/>
    </row>
    <row r="27" spans="20:25" ht="12">
      <c r="T27" s="36"/>
      <c r="U27" s="37"/>
      <c r="X27" s="36"/>
      <c r="Y27" s="37"/>
    </row>
    <row r="28" spans="20:25" ht="12">
      <c r="T28" s="36"/>
      <c r="U28" s="37"/>
      <c r="X28" s="36"/>
      <c r="Y28" s="37"/>
    </row>
    <row r="29" spans="20:25" ht="12">
      <c r="T29" s="36"/>
      <c r="U29" s="37"/>
      <c r="X29" s="36"/>
      <c r="Y29" s="37"/>
    </row>
    <row r="30" spans="20:25" ht="12">
      <c r="T30" s="36"/>
      <c r="U30" s="37"/>
      <c r="X30" s="36"/>
      <c r="Y30" s="37"/>
    </row>
    <row r="31" spans="12:13" ht="12">
      <c r="L31" s="37"/>
      <c r="M31" s="37"/>
    </row>
    <row r="33" ht="12">
      <c r="W33" s="38"/>
    </row>
    <row r="34" ht="12">
      <c r="W34" s="38"/>
    </row>
    <row r="35" ht="12">
      <c r="W35" s="38"/>
    </row>
    <row r="36" ht="12">
      <c r="W36" s="38"/>
    </row>
    <row r="37" ht="12">
      <c r="W37" s="38"/>
    </row>
    <row r="38" ht="12">
      <c r="W38" s="38"/>
    </row>
    <row r="55" ht="12" customHeight="1"/>
    <row r="56" spans="1:9" ht="18.75" customHeight="1">
      <c r="A56" s="107" t="s">
        <v>15</v>
      </c>
      <c r="B56" s="107"/>
      <c r="C56" s="107"/>
      <c r="D56" s="107"/>
      <c r="E56" s="107"/>
      <c r="F56" s="107"/>
      <c r="G56" s="107"/>
      <c r="H56" s="106"/>
      <c r="I56" s="106"/>
    </row>
    <row r="57" ht="12.75" thickBot="1"/>
    <row r="58" spans="2:54" s="7" customFormat="1" ht="13.5" customHeight="1" thickBot="1">
      <c r="B58" s="93">
        <v>2016</v>
      </c>
      <c r="C58" s="94"/>
      <c r="D58" s="93">
        <v>2017</v>
      </c>
      <c r="E58" s="94"/>
      <c r="F58" s="93">
        <v>2018</v>
      </c>
      <c r="G58" s="94"/>
      <c r="H58" s="93">
        <v>2019</v>
      </c>
      <c r="I58" s="94"/>
      <c r="J58" s="93">
        <v>2020</v>
      </c>
      <c r="K58" s="94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</row>
    <row r="59" spans="1:54" s="7" customFormat="1" ht="13.5" thickBot="1">
      <c r="A59" s="81" t="s">
        <v>16</v>
      </c>
      <c r="B59" s="40" t="s">
        <v>17</v>
      </c>
      <c r="C59" s="18" t="s">
        <v>18</v>
      </c>
      <c r="D59" s="40" t="s">
        <v>17</v>
      </c>
      <c r="E59" s="18" t="s">
        <v>18</v>
      </c>
      <c r="F59" s="40" t="s">
        <v>17</v>
      </c>
      <c r="G59" s="18" t="s">
        <v>18</v>
      </c>
      <c r="H59" s="40" t="s">
        <v>17</v>
      </c>
      <c r="I59" s="18" t="s">
        <v>18</v>
      </c>
      <c r="J59" s="40" t="s">
        <v>17</v>
      </c>
      <c r="K59" s="18" t="s">
        <v>18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</row>
    <row r="60" spans="1:54" s="7" customFormat="1" ht="12.75">
      <c r="A60" s="44" t="s">
        <v>19</v>
      </c>
      <c r="B60" s="41">
        <v>1221</v>
      </c>
      <c r="C60" s="42">
        <f>B60/B70</f>
        <v>0.6758926100193745</v>
      </c>
      <c r="D60" s="41">
        <v>1149</v>
      </c>
      <c r="E60" s="42">
        <f>D60/D70</f>
        <v>0.7018937080024434</v>
      </c>
      <c r="F60" s="41">
        <v>1385.02</v>
      </c>
      <c r="G60" s="42">
        <f>F60/F70</f>
        <v>0.6759492435334309</v>
      </c>
      <c r="H60" s="41">
        <v>1660.46</v>
      </c>
      <c r="I60" s="42">
        <f>H60/H70</f>
        <v>0.6843024933031115</v>
      </c>
      <c r="J60" s="41">
        <v>1587.6399999999996</v>
      </c>
      <c r="K60" s="42">
        <f>J60/J70</f>
        <v>0.6866955017301036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</row>
    <row r="61" spans="1:54" s="7" customFormat="1" ht="12.75">
      <c r="A61" s="44" t="s">
        <v>25</v>
      </c>
      <c r="B61" s="45">
        <v>51.5</v>
      </c>
      <c r="C61" s="46">
        <f>B61/B70</f>
        <v>0.028508164959867147</v>
      </c>
      <c r="D61" s="45">
        <v>32</v>
      </c>
      <c r="E61" s="46">
        <f>D61/D70</f>
        <v>0.019547953573610263</v>
      </c>
      <c r="F61" s="45">
        <v>70.97999999999998</v>
      </c>
      <c r="G61" s="46">
        <f>F61/F70</f>
        <v>0.03464128843338213</v>
      </c>
      <c r="H61" s="45">
        <v>83.54</v>
      </c>
      <c r="I61" s="46">
        <f>H61/H70</f>
        <v>0.03442818874922728</v>
      </c>
      <c r="J61" s="45">
        <v>92.36000000000003</v>
      </c>
      <c r="K61" s="46">
        <f>J61/J70</f>
        <v>0.03994809688581316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</row>
    <row r="62" spans="1:54" s="7" customFormat="1" ht="12.75">
      <c r="A62" s="44" t="s">
        <v>22</v>
      </c>
      <c r="B62" s="45">
        <v>2</v>
      </c>
      <c r="C62" s="46">
        <f>B62/B70</f>
        <v>0.0011071132023249377</v>
      </c>
      <c r="D62" s="45">
        <v>4</v>
      </c>
      <c r="E62" s="46">
        <f>D62/D70</f>
        <v>0.002443494196701283</v>
      </c>
      <c r="F62" s="45">
        <v>15</v>
      </c>
      <c r="G62" s="46">
        <f>F62/F70</f>
        <v>0.007320644216691069</v>
      </c>
      <c r="H62" s="45">
        <v>2</v>
      </c>
      <c r="I62" s="46">
        <f>H62/H70</f>
        <v>0.00082423243354626</v>
      </c>
      <c r="J62" s="45">
        <v>8</v>
      </c>
      <c r="K62" s="46">
        <f>J62/J70</f>
        <v>0.0034602076124567475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</row>
    <row r="63" spans="1:54" s="7" customFormat="1" ht="12.75">
      <c r="A63" s="44" t="s">
        <v>20</v>
      </c>
      <c r="B63" s="45">
        <v>235</v>
      </c>
      <c r="C63" s="46">
        <f>B63/B70</f>
        <v>0.13008580127318017</v>
      </c>
      <c r="D63" s="45">
        <v>191</v>
      </c>
      <c r="E63" s="46">
        <f>D63/D70</f>
        <v>0.11667684789248625</v>
      </c>
      <c r="F63" s="45">
        <v>284</v>
      </c>
      <c r="G63" s="46">
        <f>F63/F70</f>
        <v>0.1386041971693509</v>
      </c>
      <c r="H63" s="45">
        <v>263</v>
      </c>
      <c r="I63" s="46">
        <f>H63/H70</f>
        <v>0.1083865650113332</v>
      </c>
      <c r="J63" s="45">
        <v>270</v>
      </c>
      <c r="K63" s="46">
        <f>J63/J70</f>
        <v>0.11678200692041522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</row>
    <row r="64" spans="1:54" s="7" customFormat="1" ht="12.75">
      <c r="A64" s="44" t="s">
        <v>21</v>
      </c>
      <c r="B64" s="45">
        <v>242</v>
      </c>
      <c r="C64" s="46">
        <f>B64/B70</f>
        <v>0.13396069748131748</v>
      </c>
      <c r="D64" s="45">
        <v>206</v>
      </c>
      <c r="E64" s="46">
        <f>D64/D70</f>
        <v>0.12583995113011606</v>
      </c>
      <c r="F64" s="45">
        <v>224</v>
      </c>
      <c r="G64" s="46">
        <f>F64/F70</f>
        <v>0.10932162030258663</v>
      </c>
      <c r="H64" s="45">
        <v>273</v>
      </c>
      <c r="I64" s="46">
        <f>H64/H70</f>
        <v>0.1125077271790645</v>
      </c>
      <c r="J64" s="45">
        <v>261</v>
      </c>
      <c r="K64" s="46">
        <f>J64/J70</f>
        <v>0.11288927335640138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</row>
    <row r="65" spans="1:54" s="7" customFormat="1" ht="12.75" customHeight="1">
      <c r="A65" s="47" t="s">
        <v>26</v>
      </c>
      <c r="B65" s="45">
        <v>48</v>
      </c>
      <c r="C65" s="46">
        <f>B65/B70</f>
        <v>0.026570716855798506</v>
      </c>
      <c r="D65" s="45">
        <v>36</v>
      </c>
      <c r="E65" s="46">
        <f>D65/D70</f>
        <v>0.021991447770311544</v>
      </c>
      <c r="F65" s="45"/>
      <c r="G65" s="46">
        <f>F65/F70</f>
        <v>0</v>
      </c>
      <c r="H65" s="45">
        <v>79.5</v>
      </c>
      <c r="I65" s="46">
        <f>H65/H70</f>
        <v>0.03276323923346384</v>
      </c>
      <c r="J65" s="45">
        <v>47</v>
      </c>
      <c r="K65" s="46">
        <f>J65/J70</f>
        <v>0.02032871972318339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</row>
    <row r="66" spans="1:58" ht="12.75">
      <c r="A66" s="44" t="s">
        <v>34</v>
      </c>
      <c r="B66" s="45">
        <v>3</v>
      </c>
      <c r="C66" s="46">
        <f>B66/B70</f>
        <v>0.0016606698034874066</v>
      </c>
      <c r="D66" s="45">
        <v>16</v>
      </c>
      <c r="E66" s="46">
        <f>D66/D70</f>
        <v>0.009773976786805132</v>
      </c>
      <c r="F66" s="45">
        <v>25</v>
      </c>
      <c r="G66" s="46">
        <f>F66/F70</f>
        <v>0.012201073694485115</v>
      </c>
      <c r="H66" s="45">
        <v>14</v>
      </c>
      <c r="I66" s="46">
        <f>H66/H70</f>
        <v>0.00576962703482382</v>
      </c>
      <c r="J66" s="45">
        <v>10</v>
      </c>
      <c r="K66" s="46">
        <f>J66/J70</f>
        <v>0.004325259515570935</v>
      </c>
      <c r="BC66" s="4"/>
      <c r="BD66" s="4"/>
      <c r="BE66" s="4"/>
      <c r="BF66" s="4"/>
    </row>
    <row r="67" spans="1:54" s="7" customFormat="1" ht="12.75">
      <c r="A67" s="44" t="s">
        <v>32</v>
      </c>
      <c r="B67" s="45">
        <v>2</v>
      </c>
      <c r="C67" s="46">
        <f>B67/B70</f>
        <v>0.0011071132023249377</v>
      </c>
      <c r="D67" s="45">
        <v>3</v>
      </c>
      <c r="E67" s="46">
        <f>D67/D70</f>
        <v>0.0018326206475259622</v>
      </c>
      <c r="F67" s="45">
        <v>13</v>
      </c>
      <c r="G67" s="46">
        <f>F67/F70</f>
        <v>0.00634455832113226</v>
      </c>
      <c r="H67" s="45">
        <v>6</v>
      </c>
      <c r="I67" s="46">
        <f>H67/H70</f>
        <v>0.00247269730063878</v>
      </c>
      <c r="J67" s="45">
        <v>8</v>
      </c>
      <c r="K67" s="46">
        <f>J67/J70</f>
        <v>0.0034602076124567475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</row>
    <row r="68" spans="1:54" s="7" customFormat="1" ht="12.75">
      <c r="A68" s="44" t="s">
        <v>24</v>
      </c>
      <c r="B68" s="45">
        <v>1</v>
      </c>
      <c r="C68" s="46">
        <f>B68/B70</f>
        <v>0.0005535566011624688</v>
      </c>
      <c r="D68" s="45">
        <v>0</v>
      </c>
      <c r="E68" s="46">
        <f>D68/D70</f>
        <v>0</v>
      </c>
      <c r="F68" s="45">
        <v>16</v>
      </c>
      <c r="G68" s="46">
        <f>F68/F70</f>
        <v>0.007808687164470474</v>
      </c>
      <c r="H68" s="45">
        <v>35</v>
      </c>
      <c r="I68" s="46">
        <f>H68/H70</f>
        <v>0.01442406758705955</v>
      </c>
      <c r="J68" s="45">
        <v>21</v>
      </c>
      <c r="K68" s="46">
        <f>J68/J70</f>
        <v>0.009083044982698962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</row>
    <row r="69" spans="1:54" s="7" customFormat="1" ht="12.75">
      <c r="A69" s="44" t="s">
        <v>23</v>
      </c>
      <c r="B69" s="45">
        <v>1</v>
      </c>
      <c r="C69" s="46">
        <f>B69/B70</f>
        <v>0.0005535566011624688</v>
      </c>
      <c r="D69" s="45">
        <v>0</v>
      </c>
      <c r="E69" s="46">
        <f>D69/D70</f>
        <v>0</v>
      </c>
      <c r="F69" s="45">
        <v>16</v>
      </c>
      <c r="G69" s="46">
        <f>F69/F70</f>
        <v>0.007808687164470474</v>
      </c>
      <c r="H69" s="45">
        <v>10</v>
      </c>
      <c r="I69" s="46">
        <f>H69/H70</f>
        <v>0.0041211621677313005</v>
      </c>
      <c r="J69" s="45">
        <v>7</v>
      </c>
      <c r="K69" s="46">
        <f>J69/J70</f>
        <v>0.003027681660899654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</row>
    <row r="70" spans="1:54" s="7" customFormat="1" ht="13.5" thickBot="1">
      <c r="A70" s="44" t="s">
        <v>27</v>
      </c>
      <c r="B70" s="82">
        <f aca="true" t="shared" si="2" ref="B70:I70">SUM(B60:B69)</f>
        <v>1806.5</v>
      </c>
      <c r="C70" s="83">
        <f t="shared" si="2"/>
        <v>1</v>
      </c>
      <c r="D70" s="82">
        <f t="shared" si="2"/>
        <v>1637</v>
      </c>
      <c r="E70" s="83">
        <f t="shared" si="2"/>
        <v>1</v>
      </c>
      <c r="F70" s="82">
        <f t="shared" si="2"/>
        <v>2049</v>
      </c>
      <c r="G70" s="83">
        <f t="shared" si="2"/>
        <v>0.9999999999999999</v>
      </c>
      <c r="H70" s="82">
        <f t="shared" si="2"/>
        <v>2426.5</v>
      </c>
      <c r="I70" s="83">
        <f t="shared" si="2"/>
        <v>1</v>
      </c>
      <c r="J70" s="82">
        <f>SUM(J60:J69)</f>
        <v>2312</v>
      </c>
      <c r="K70" s="83">
        <f>SUM(K60:K69)</f>
        <v>0.9999999999999999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</row>
    <row r="71" spans="1:58" s="7" customFormat="1" ht="12.75">
      <c r="A71" s="48"/>
      <c r="B71" s="49"/>
      <c r="C71" s="50"/>
      <c r="D71" s="51"/>
      <c r="E71" s="43"/>
      <c r="F71" s="51"/>
      <c r="G71" s="43"/>
      <c r="H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</row>
    <row r="72" spans="1:58" s="7" customFormat="1" ht="12.75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</row>
    <row r="73" spans="1:58" s="7" customFormat="1" ht="12.75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</row>
    <row r="74" spans="1:58" s="7" customFormat="1" ht="12.75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</row>
    <row r="75" spans="1:58" s="7" customFormat="1" ht="12.75">
      <c r="A75" s="48"/>
      <c r="B75" s="49"/>
      <c r="C75" s="50"/>
      <c r="D75" s="51"/>
      <c r="E75" s="43"/>
      <c r="F75" s="51"/>
      <c r="G75" s="43"/>
      <c r="H75" s="43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</row>
    <row r="76" spans="1:58" s="7" customFormat="1" ht="12.75">
      <c r="A76" s="48"/>
      <c r="B76" s="49"/>
      <c r="C76" s="50"/>
      <c r="D76" s="51"/>
      <c r="E76" s="43"/>
      <c r="F76" s="51"/>
      <c r="G76" s="43"/>
      <c r="H76" s="43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</row>
    <row r="88" ht="12"/>
    <row r="89" ht="12"/>
    <row r="92" spans="1:9" ht="40.5" customHeight="1">
      <c r="A92" s="52"/>
      <c r="B92" s="102" t="s">
        <v>35</v>
      </c>
      <c r="C92" s="102"/>
      <c r="D92" s="102"/>
      <c r="E92" s="102"/>
      <c r="F92" s="102"/>
      <c r="G92" s="52"/>
      <c r="H92" s="53"/>
      <c r="I92" s="53"/>
    </row>
    <row r="93" ht="12.75" thickBot="1"/>
    <row r="94" spans="4:56" s="7" customFormat="1" ht="13.5" thickBot="1">
      <c r="D94" s="54">
        <v>2016</v>
      </c>
      <c r="E94" s="54">
        <v>2017</v>
      </c>
      <c r="F94" s="54">
        <v>2018</v>
      </c>
      <c r="G94" s="54">
        <v>2019</v>
      </c>
      <c r="H94" s="54">
        <v>2020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</row>
    <row r="95" spans="2:56" s="7" customFormat="1" ht="12.75">
      <c r="B95" s="44" t="s">
        <v>25</v>
      </c>
      <c r="C95" s="59"/>
      <c r="D95" s="63">
        <v>38</v>
      </c>
      <c r="E95" s="64">
        <v>30</v>
      </c>
      <c r="F95" s="64">
        <v>33</v>
      </c>
      <c r="G95" s="64">
        <v>55</v>
      </c>
      <c r="H95" s="64">
        <v>55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</row>
    <row r="96" spans="2:56" s="7" customFormat="1" ht="12.75">
      <c r="B96" s="44" t="s">
        <v>22</v>
      </c>
      <c r="C96" s="57"/>
      <c r="D96" s="63">
        <v>10</v>
      </c>
      <c r="E96" s="64">
        <v>13</v>
      </c>
      <c r="F96" s="64">
        <v>13</v>
      </c>
      <c r="G96" s="64">
        <v>20</v>
      </c>
      <c r="H96" s="64">
        <v>13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</row>
    <row r="97" spans="2:56" s="7" customFormat="1" ht="12.75">
      <c r="B97" s="44" t="s">
        <v>20</v>
      </c>
      <c r="C97" s="57"/>
      <c r="D97" s="63">
        <v>87</v>
      </c>
      <c r="E97" s="64">
        <v>70</v>
      </c>
      <c r="F97" s="64">
        <v>82</v>
      </c>
      <c r="G97" s="64">
        <v>82</v>
      </c>
      <c r="H97" s="64">
        <v>75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</row>
    <row r="98" spans="2:56" s="7" customFormat="1" ht="12.75">
      <c r="B98" s="44" t="s">
        <v>21</v>
      </c>
      <c r="C98" s="57"/>
      <c r="D98" s="63">
        <v>75</v>
      </c>
      <c r="E98" s="64">
        <v>69</v>
      </c>
      <c r="F98" s="64">
        <v>61</v>
      </c>
      <c r="G98" s="64">
        <v>97</v>
      </c>
      <c r="H98" s="64">
        <v>70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</row>
    <row r="99" spans="2:56" s="7" customFormat="1" ht="12.75" customHeight="1">
      <c r="B99" s="47" t="s">
        <v>26</v>
      </c>
      <c r="C99" s="57"/>
      <c r="D99" s="63">
        <v>154</v>
      </c>
      <c r="E99" s="64">
        <v>138</v>
      </c>
      <c r="F99" s="64">
        <v>174</v>
      </c>
      <c r="G99" s="64">
        <v>194</v>
      </c>
      <c r="H99" s="64">
        <v>192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</row>
    <row r="100" spans="2:56" s="7" customFormat="1" ht="12.75" customHeight="1">
      <c r="B100" s="47" t="s">
        <v>34</v>
      </c>
      <c r="C100" s="57"/>
      <c r="D100" s="63">
        <v>49</v>
      </c>
      <c r="E100" s="64">
        <v>40</v>
      </c>
      <c r="F100" s="64"/>
      <c r="G100" s="64"/>
      <c r="H100" s="64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</row>
    <row r="101" spans="2:56" s="7" customFormat="1" ht="15" customHeight="1">
      <c r="B101" s="44" t="s">
        <v>32</v>
      </c>
      <c r="C101" s="57"/>
      <c r="D101" s="63">
        <v>165</v>
      </c>
      <c r="E101" s="64">
        <v>152</v>
      </c>
      <c r="F101" s="64">
        <v>178</v>
      </c>
      <c r="G101" s="64">
        <v>194</v>
      </c>
      <c r="H101" s="64">
        <v>196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</row>
    <row r="102" spans="2:56" s="7" customFormat="1" ht="15" customHeight="1">
      <c r="B102" s="44" t="s">
        <v>24</v>
      </c>
      <c r="C102" s="57"/>
      <c r="D102" s="63">
        <v>29</v>
      </c>
      <c r="E102" s="64">
        <v>34</v>
      </c>
      <c r="F102" s="64">
        <v>23</v>
      </c>
      <c r="G102" s="64">
        <v>55</v>
      </c>
      <c r="H102" s="64">
        <v>36</v>
      </c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</row>
    <row r="103" spans="2:56" s="7" customFormat="1" ht="13.5" thickBot="1">
      <c r="B103" s="44" t="s">
        <v>23</v>
      </c>
      <c r="C103" s="59"/>
      <c r="D103" s="65">
        <v>6</v>
      </c>
      <c r="E103" s="66">
        <v>2</v>
      </c>
      <c r="F103" s="66">
        <v>5</v>
      </c>
      <c r="G103" s="66">
        <v>6</v>
      </c>
      <c r="H103" s="66">
        <v>6</v>
      </c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</row>
    <row r="106" spans="2:63" ht="18.75" customHeight="1">
      <c r="B106" s="102" t="s">
        <v>36</v>
      </c>
      <c r="C106" s="102"/>
      <c r="D106" s="102"/>
      <c r="E106" s="102"/>
      <c r="F106" s="102"/>
      <c r="BG106" s="5"/>
      <c r="BH106" s="5"/>
      <c r="BI106" s="5"/>
      <c r="BJ106" s="5"/>
      <c r="BK106" s="5"/>
    </row>
    <row r="107" spans="59:63" ht="12">
      <c r="BG107" s="5"/>
      <c r="BH107" s="5"/>
      <c r="BI107" s="5"/>
      <c r="BJ107" s="5"/>
      <c r="BK107" s="5"/>
    </row>
    <row r="108" spans="3:63" ht="12.75">
      <c r="C108" s="61">
        <v>23.91</v>
      </c>
      <c r="D108" s="48" t="s">
        <v>37</v>
      </c>
      <c r="BG108" s="5"/>
      <c r="BH108" s="5"/>
      <c r="BI108" s="5"/>
      <c r="BJ108" s="5"/>
      <c r="BK108" s="5"/>
    </row>
    <row r="109" spans="3:63" ht="12.75">
      <c r="C109" s="62">
        <v>44.18</v>
      </c>
      <c r="D109" s="48" t="s">
        <v>38</v>
      </c>
      <c r="BG109" s="5"/>
      <c r="BH109" s="5"/>
      <c r="BI109" s="5"/>
      <c r="BJ109" s="5"/>
      <c r="BK109" s="5"/>
    </row>
  </sheetData>
  <sheetProtection/>
  <mergeCells count="15">
    <mergeCell ref="B106:F106"/>
    <mergeCell ref="B92:F92"/>
    <mergeCell ref="A2:I2"/>
    <mergeCell ref="A3:I3"/>
    <mergeCell ref="A10:I10"/>
    <mergeCell ref="A56:I56"/>
    <mergeCell ref="A11:G11"/>
    <mergeCell ref="I12:J12"/>
    <mergeCell ref="J58:K58"/>
    <mergeCell ref="H58:I58"/>
    <mergeCell ref="F58:G58"/>
    <mergeCell ref="D58:E58"/>
    <mergeCell ref="B58:C58"/>
    <mergeCell ref="B12:D12"/>
    <mergeCell ref="E12:G12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K107"/>
  <sheetViews>
    <sheetView showGridLines="0" zoomScaleSheetLayoutView="100" zoomScalePageLayoutView="0" workbookViewId="0" topLeftCell="A73">
      <selection activeCell="C107" sqref="C107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25390625" style="4" customWidth="1"/>
    <col min="9" max="9" width="11.375" style="4" customWidth="1"/>
    <col min="10" max="11" width="11.375" style="5" customWidth="1"/>
    <col min="12" max="14" width="5.125" style="5" customWidth="1"/>
    <col min="15" max="15" width="1.37890625" style="5" customWidth="1"/>
    <col min="16" max="18" width="5.125" style="5" customWidth="1"/>
    <col min="19" max="19" width="1.37890625" style="5" customWidth="1"/>
    <col min="20" max="22" width="5.125" style="5" customWidth="1"/>
    <col min="23" max="23" width="1.37890625" style="5" customWidth="1"/>
    <col min="24" max="26" width="5.125" style="5" customWidth="1"/>
    <col min="27" max="27" width="1.37890625" style="5" customWidth="1"/>
    <col min="28" max="30" width="5.125" style="5" customWidth="1"/>
    <col min="31" max="31" width="1.37890625" style="5" customWidth="1"/>
    <col min="32" max="34" width="5.125" style="5" customWidth="1"/>
    <col min="35" max="35" width="1.37890625" style="5" customWidth="1"/>
    <col min="36" max="38" width="5.125" style="5" customWidth="1"/>
    <col min="39" max="39" width="1.37890625" style="5" customWidth="1"/>
    <col min="40" max="42" width="5.125" style="5" customWidth="1"/>
    <col min="43" max="43" width="1.37890625" style="5" customWidth="1"/>
    <col min="44" max="46" width="5.125" style="5" customWidth="1"/>
    <col min="47" max="47" width="1.37890625" style="5" customWidth="1"/>
    <col min="48" max="49" width="5.125" style="5" customWidth="1"/>
    <col min="50" max="51" width="11.375" style="5" customWidth="1"/>
    <col min="52" max="16384" width="11.375" style="4" customWidth="1"/>
  </cols>
  <sheetData>
    <row r="1" ht="15" customHeight="1"/>
    <row r="2" spans="1:10" ht="22.5">
      <c r="A2" s="103" t="s">
        <v>31</v>
      </c>
      <c r="B2" s="103"/>
      <c r="C2" s="103"/>
      <c r="D2" s="103"/>
      <c r="E2" s="103"/>
      <c r="F2" s="103"/>
      <c r="G2" s="103"/>
      <c r="H2" s="96"/>
      <c r="I2" s="96"/>
      <c r="J2" s="6"/>
    </row>
    <row r="3" spans="1:10" ht="15.75" customHeight="1">
      <c r="A3" s="104" t="s">
        <v>0</v>
      </c>
      <c r="B3" s="104"/>
      <c r="C3" s="104"/>
      <c r="D3" s="104"/>
      <c r="E3" s="104"/>
      <c r="F3" s="104"/>
      <c r="G3" s="104"/>
      <c r="H3" s="109"/>
      <c r="I3" s="109"/>
      <c r="J3" s="6"/>
    </row>
    <row r="4" ht="6.75" customHeight="1">
      <c r="F4" s="7"/>
    </row>
    <row r="5" ht="13.5" thickBot="1">
      <c r="F5" s="7"/>
    </row>
    <row r="6" spans="1:51" s="1" customFormat="1" ht="15.75" thickBot="1">
      <c r="A6" s="8" t="s">
        <v>1</v>
      </c>
      <c r="B6" s="9">
        <v>2010</v>
      </c>
      <c r="C6" s="9">
        <v>2011</v>
      </c>
      <c r="D6" s="9">
        <v>2012</v>
      </c>
      <c r="E6" s="9">
        <v>2013</v>
      </c>
      <c r="F6" s="9" t="s">
        <v>40</v>
      </c>
      <c r="G6" s="9">
        <v>2016</v>
      </c>
      <c r="H6" s="9">
        <v>2017</v>
      </c>
      <c r="I6" s="9">
        <v>2018</v>
      </c>
      <c r="J6" s="9">
        <v>2019</v>
      </c>
      <c r="K6" s="8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s="1" customFormat="1" ht="15">
      <c r="A7" s="10" t="s">
        <v>2</v>
      </c>
      <c r="B7" s="11">
        <v>0.74</v>
      </c>
      <c r="C7" s="11">
        <v>1</v>
      </c>
      <c r="D7" s="11">
        <v>0.92</v>
      </c>
      <c r="E7" s="11">
        <v>0.94</v>
      </c>
      <c r="F7" s="11">
        <v>0.88</v>
      </c>
      <c r="G7" s="11">
        <v>0.88</v>
      </c>
      <c r="H7" s="11">
        <v>0.964</v>
      </c>
      <c r="I7" s="11">
        <v>0.9</v>
      </c>
      <c r="J7" s="11">
        <v>0.811</v>
      </c>
      <c r="K7" s="12">
        <v>0.918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ht="15" customHeight="1">
      <c r="D8" s="3" t="s">
        <v>39</v>
      </c>
    </row>
    <row r="9" ht="15" customHeight="1"/>
    <row r="10" spans="1:9" ht="18.75">
      <c r="A10" s="105" t="s">
        <v>3</v>
      </c>
      <c r="B10" s="105"/>
      <c r="C10" s="105"/>
      <c r="D10" s="105"/>
      <c r="E10" s="105"/>
      <c r="F10" s="105"/>
      <c r="G10" s="105"/>
      <c r="H10" s="106"/>
      <c r="I10" s="106"/>
    </row>
    <row r="11" spans="1:8" ht="12" customHeight="1" thickBot="1">
      <c r="A11" s="108"/>
      <c r="B11" s="108"/>
      <c r="C11" s="108"/>
      <c r="D11" s="108"/>
      <c r="E11" s="108"/>
      <c r="F11" s="108"/>
      <c r="G11" s="108"/>
      <c r="H11" s="13"/>
    </row>
    <row r="12" spans="2:50" s="1" customFormat="1" ht="15.75" thickBot="1">
      <c r="B12" s="97" t="s">
        <v>4</v>
      </c>
      <c r="C12" s="98"/>
      <c r="D12" s="99"/>
      <c r="E12" s="97" t="s">
        <v>5</v>
      </c>
      <c r="F12" s="100"/>
      <c r="G12" s="101"/>
      <c r="H12" s="14" t="s">
        <v>6</v>
      </c>
      <c r="I12" s="95" t="s">
        <v>7</v>
      </c>
      <c r="J12" s="9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1" customFormat="1" ht="15">
      <c r="A14" s="22">
        <v>2010</v>
      </c>
      <c r="B14" s="23">
        <v>0.6</v>
      </c>
      <c r="C14" s="24">
        <v>0.8647</v>
      </c>
      <c r="D14" s="25">
        <v>0.049</v>
      </c>
      <c r="E14" s="26">
        <v>0.6</v>
      </c>
      <c r="F14" s="24">
        <v>0.8518</v>
      </c>
      <c r="G14" s="25">
        <v>0.067</v>
      </c>
      <c r="H14" s="27" t="s">
        <v>14</v>
      </c>
      <c r="I14" s="84">
        <v>0.67</v>
      </c>
      <c r="J14" s="84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1" customFormat="1" ht="15">
      <c r="A15" s="22">
        <v>2011</v>
      </c>
      <c r="B15" s="23">
        <v>0.6</v>
      </c>
      <c r="C15" s="24">
        <v>0.8937</v>
      </c>
      <c r="D15" s="25">
        <f aca="true" t="shared" si="0" ref="D15:D22">(C15-C14)/C14</f>
        <v>0.03353764311321849</v>
      </c>
      <c r="E15" s="26">
        <v>0.6</v>
      </c>
      <c r="F15" s="24">
        <v>0.8893</v>
      </c>
      <c r="G15" s="25">
        <f aca="true" t="shared" si="1" ref="G15:G22">(F15-F14)/F14</f>
        <v>0.044024418877670786</v>
      </c>
      <c r="H15" s="27" t="s">
        <v>14</v>
      </c>
      <c r="I15" s="84">
        <v>0.695</v>
      </c>
      <c r="J15" s="84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1" customFormat="1" ht="15">
      <c r="A16" s="22">
        <v>2012</v>
      </c>
      <c r="B16" s="23">
        <v>0.6</v>
      </c>
      <c r="C16" s="24">
        <v>0.8747</v>
      </c>
      <c r="D16" s="25">
        <f t="shared" si="0"/>
        <v>-0.021259930625489556</v>
      </c>
      <c r="E16" s="26">
        <v>0.6</v>
      </c>
      <c r="F16" s="24">
        <v>0.8626</v>
      </c>
      <c r="G16" s="25">
        <f t="shared" si="1"/>
        <v>-0.03002361407848864</v>
      </c>
      <c r="H16" s="27" t="s">
        <v>14</v>
      </c>
      <c r="I16" s="84">
        <v>0.6939</v>
      </c>
      <c r="J16" s="84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s="1" customFormat="1" ht="15">
      <c r="A17" s="22">
        <v>2013</v>
      </c>
      <c r="B17" s="23">
        <v>0.6</v>
      </c>
      <c r="C17" s="24">
        <v>0.8914</v>
      </c>
      <c r="D17" s="25">
        <f t="shared" si="0"/>
        <v>0.01909226020349827</v>
      </c>
      <c r="E17" s="26">
        <v>0.6</v>
      </c>
      <c r="F17" s="24">
        <v>0.8819</v>
      </c>
      <c r="G17" s="25">
        <f t="shared" si="1"/>
        <v>0.02237421748203105</v>
      </c>
      <c r="H17" s="27" t="s">
        <v>14</v>
      </c>
      <c r="I17" s="84">
        <v>0.7081</v>
      </c>
      <c r="J17" s="84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s="1" customFormat="1" ht="15">
      <c r="A18" s="78">
        <v>2015</v>
      </c>
      <c r="B18" s="23">
        <v>0.6</v>
      </c>
      <c r="C18" s="24">
        <v>0.8754</v>
      </c>
      <c r="D18" s="25">
        <f t="shared" si="0"/>
        <v>-0.017949293246578433</v>
      </c>
      <c r="E18" s="26">
        <v>0.6</v>
      </c>
      <c r="F18" s="24">
        <v>0.8734</v>
      </c>
      <c r="G18" s="25">
        <f t="shared" si="1"/>
        <v>-0.009638280984238648</v>
      </c>
      <c r="H18" s="27" t="s">
        <v>14</v>
      </c>
      <c r="I18" s="84">
        <v>0.7083</v>
      </c>
      <c r="J18" s="84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31" customFormat="1" ht="15">
      <c r="A19" s="78">
        <v>2016</v>
      </c>
      <c r="B19" s="23">
        <v>0.6</v>
      </c>
      <c r="C19" s="24">
        <v>0.8628</v>
      </c>
      <c r="D19" s="25">
        <f t="shared" si="0"/>
        <v>-0.014393420150788148</v>
      </c>
      <c r="E19" s="26">
        <v>0.6</v>
      </c>
      <c r="F19" s="24">
        <v>0.8539</v>
      </c>
      <c r="G19" s="25">
        <f t="shared" si="1"/>
        <v>-0.02232653995878173</v>
      </c>
      <c r="H19" s="27" t="s">
        <v>14</v>
      </c>
      <c r="I19" s="84">
        <v>0.7158</v>
      </c>
      <c r="J19" s="84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</row>
    <row r="20" spans="1:50" s="1" customFormat="1" ht="15">
      <c r="A20" s="78">
        <v>2017</v>
      </c>
      <c r="B20" s="23">
        <v>0.6</v>
      </c>
      <c r="C20" s="24">
        <v>0.948</v>
      </c>
      <c r="D20" s="25">
        <f t="shared" si="0"/>
        <v>0.09874826147426975</v>
      </c>
      <c r="E20" s="26">
        <v>0.6</v>
      </c>
      <c r="F20" s="24">
        <v>0.948</v>
      </c>
      <c r="G20" s="25">
        <f t="shared" si="1"/>
        <v>0.11020025764140996</v>
      </c>
      <c r="H20" s="27" t="s">
        <v>14</v>
      </c>
      <c r="I20" s="84">
        <v>0.7517</v>
      </c>
      <c r="J20" s="84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25" ht="15.75" thickBot="1">
      <c r="A21" s="78">
        <v>2018</v>
      </c>
      <c r="B21" s="23">
        <v>0.6</v>
      </c>
      <c r="C21" s="24">
        <v>0.9017</v>
      </c>
      <c r="D21" s="86">
        <f t="shared" si="0"/>
        <v>-0.0488396624472574</v>
      </c>
      <c r="E21" s="26">
        <v>0.6</v>
      </c>
      <c r="F21" s="24">
        <v>0.829</v>
      </c>
      <c r="G21" s="86">
        <f t="shared" si="1"/>
        <v>-0.12552742616033755</v>
      </c>
      <c r="H21" s="27" t="s">
        <v>14</v>
      </c>
      <c r="I21" s="84">
        <v>0.7593</v>
      </c>
      <c r="J21" s="84">
        <v>0.7154</v>
      </c>
      <c r="T21" s="36"/>
      <c r="U21" s="37"/>
      <c r="X21" s="36"/>
      <c r="Y21" s="37"/>
    </row>
    <row r="22" spans="1:51" s="91" customFormat="1" ht="15.75" thickBot="1">
      <c r="A22" s="78">
        <v>2019</v>
      </c>
      <c r="B22" s="110">
        <v>0.6</v>
      </c>
      <c r="C22" s="111">
        <v>0.8854</v>
      </c>
      <c r="D22" s="112">
        <f t="shared" si="0"/>
        <v>-0.018076965731396232</v>
      </c>
      <c r="E22" s="113">
        <v>0.6</v>
      </c>
      <c r="F22" s="111">
        <v>0.8498</v>
      </c>
      <c r="G22" s="112">
        <f t="shared" si="1"/>
        <v>0.025090470446320918</v>
      </c>
      <c r="H22" s="27" t="s">
        <v>14</v>
      </c>
      <c r="I22" s="84">
        <v>0.7365</v>
      </c>
      <c r="J22" s="84">
        <v>0.6923</v>
      </c>
      <c r="K22" s="37"/>
      <c r="L22" s="37"/>
      <c r="M22" s="37"/>
      <c r="N22" s="37"/>
      <c r="O22" s="37"/>
      <c r="P22" s="37"/>
      <c r="Q22" s="37"/>
      <c r="R22" s="37"/>
      <c r="S22" s="37"/>
      <c r="T22" s="36"/>
      <c r="U22" s="37"/>
      <c r="V22" s="37"/>
      <c r="W22" s="37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</row>
    <row r="23" spans="1:51" s="91" customFormat="1" ht="15" thickBot="1">
      <c r="A23" s="77">
        <v>2020</v>
      </c>
      <c r="B23" s="87">
        <v>0.6</v>
      </c>
      <c r="C23" s="88">
        <v>0.8783</v>
      </c>
      <c r="D23" s="89">
        <f>(C23-C22)/C22</f>
        <v>-0.008018974474813638</v>
      </c>
      <c r="E23" s="90">
        <v>0.6</v>
      </c>
      <c r="F23" s="88">
        <v>0.8258</v>
      </c>
      <c r="G23" s="89">
        <f>(F23-F22)/F22</f>
        <v>-0.028241939279830573</v>
      </c>
      <c r="H23" s="29" t="s">
        <v>14</v>
      </c>
      <c r="I23" s="85">
        <v>0.7374</v>
      </c>
      <c r="J23" s="85">
        <v>0.708</v>
      </c>
      <c r="K23" s="37"/>
      <c r="L23" s="37"/>
      <c r="M23" s="37"/>
      <c r="N23" s="37"/>
      <c r="O23" s="37"/>
      <c r="P23" s="37"/>
      <c r="Q23" s="37"/>
      <c r="R23" s="37"/>
      <c r="S23" s="37"/>
      <c r="T23" s="36"/>
      <c r="U23" s="37"/>
      <c r="V23" s="37"/>
      <c r="W23" s="37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</row>
    <row r="24" spans="20:25" ht="12">
      <c r="T24" s="36"/>
      <c r="U24" s="37"/>
      <c r="X24" s="36"/>
      <c r="Y24" s="37"/>
    </row>
    <row r="25" spans="20:25" ht="12">
      <c r="T25" s="36"/>
      <c r="U25" s="37"/>
      <c r="X25" s="36"/>
      <c r="Y25" s="37"/>
    </row>
    <row r="26" spans="20:25" ht="12">
      <c r="T26" s="36"/>
      <c r="U26" s="37"/>
      <c r="X26" s="36"/>
      <c r="Y26" s="37"/>
    </row>
    <row r="27" spans="20:25" ht="12">
      <c r="T27" s="36"/>
      <c r="U27" s="37"/>
      <c r="X27" s="36"/>
      <c r="Y27" s="37"/>
    </row>
    <row r="28" spans="20:25" ht="12">
      <c r="T28" s="36"/>
      <c r="U28" s="37"/>
      <c r="X28" s="36"/>
      <c r="Y28" s="37"/>
    </row>
    <row r="29" spans="20:25" ht="12">
      <c r="T29" s="36"/>
      <c r="U29" s="37"/>
      <c r="X29" s="36"/>
      <c r="Y29" s="37"/>
    </row>
    <row r="30" spans="20:25" ht="12">
      <c r="T30" s="36"/>
      <c r="U30" s="37"/>
      <c r="X30" s="36"/>
      <c r="Y30" s="37"/>
    </row>
    <row r="31" spans="12:13" ht="12">
      <c r="L31" s="37"/>
      <c r="M31" s="37"/>
    </row>
    <row r="33" ht="12">
      <c r="W33" s="38"/>
    </row>
    <row r="34" ht="12">
      <c r="W34" s="38"/>
    </row>
    <row r="35" ht="12">
      <c r="W35" s="38"/>
    </row>
    <row r="36" ht="12">
      <c r="W36" s="38"/>
    </row>
    <row r="37" ht="12">
      <c r="W37" s="38"/>
    </row>
    <row r="38" ht="12">
      <c r="W38" s="38"/>
    </row>
    <row r="55" ht="12" customHeight="1"/>
    <row r="56" spans="1:9" ht="18.75" customHeight="1">
      <c r="A56" s="107" t="s">
        <v>15</v>
      </c>
      <c r="B56" s="107"/>
      <c r="C56" s="107"/>
      <c r="D56" s="107"/>
      <c r="E56" s="107"/>
      <c r="F56" s="107"/>
      <c r="G56" s="107"/>
      <c r="H56" s="106"/>
      <c r="I56" s="106"/>
    </row>
    <row r="57" ht="12.75" thickBot="1"/>
    <row r="58" spans="2:47" s="7" customFormat="1" ht="13.5" customHeight="1" thickBot="1">
      <c r="B58" s="93">
        <v>2016</v>
      </c>
      <c r="C58" s="94"/>
      <c r="D58" s="93">
        <v>2017</v>
      </c>
      <c r="E58" s="94"/>
      <c r="F58" s="93">
        <v>2018</v>
      </c>
      <c r="G58" s="94"/>
      <c r="H58" s="93">
        <v>2019</v>
      </c>
      <c r="I58" s="94"/>
      <c r="J58" s="93">
        <v>2020</v>
      </c>
      <c r="K58" s="94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</row>
    <row r="59" spans="1:47" s="7" customFormat="1" ht="13.5" thickBot="1">
      <c r="A59" s="81" t="s">
        <v>16</v>
      </c>
      <c r="B59" s="40" t="s">
        <v>17</v>
      </c>
      <c r="C59" s="18" t="s">
        <v>18</v>
      </c>
      <c r="D59" s="40" t="s">
        <v>17</v>
      </c>
      <c r="E59" s="18" t="s">
        <v>18</v>
      </c>
      <c r="F59" s="40" t="s">
        <v>17</v>
      </c>
      <c r="G59" s="18" t="s">
        <v>18</v>
      </c>
      <c r="H59" s="40" t="s">
        <v>17</v>
      </c>
      <c r="I59" s="18" t="s">
        <v>18</v>
      </c>
      <c r="J59" s="40" t="s">
        <v>17</v>
      </c>
      <c r="K59" s="18" t="s">
        <v>18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</row>
    <row r="60" spans="1:47" s="7" customFormat="1" ht="12.75">
      <c r="A60" s="44" t="s">
        <v>19</v>
      </c>
      <c r="B60" s="41">
        <v>3627.5</v>
      </c>
      <c r="C60" s="42">
        <f>B60/B70</f>
        <v>0.8627660839576644</v>
      </c>
      <c r="D60" s="41">
        <v>3747.5</v>
      </c>
      <c r="E60" s="42">
        <f>D60/D70</f>
        <v>0.8797939673953872</v>
      </c>
      <c r="F60" s="41">
        <v>3481.499999999999</v>
      </c>
      <c r="G60" s="42">
        <f>F60/F70</f>
        <v>0.9017094017094017</v>
      </c>
      <c r="H60" s="41">
        <v>2961.1</v>
      </c>
      <c r="I60" s="42">
        <f>H60/H70</f>
        <v>0.8853640304978322</v>
      </c>
      <c r="J60" s="41">
        <v>3285.6799999999976</v>
      </c>
      <c r="K60" s="42">
        <f>J60/J70</f>
        <v>0.8782892274792835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</row>
    <row r="61" spans="1:47" s="7" customFormat="1" ht="12.75">
      <c r="A61" s="44" t="s">
        <v>25</v>
      </c>
      <c r="B61" s="45">
        <v>282.5</v>
      </c>
      <c r="C61" s="46">
        <f>B61/B70</f>
        <v>0.06718991556665478</v>
      </c>
      <c r="D61" s="45">
        <v>238.52</v>
      </c>
      <c r="E61" s="46">
        <f>D61/D70</f>
        <v>0.055996919840733225</v>
      </c>
      <c r="F61" s="45">
        <v>141.50000000000003</v>
      </c>
      <c r="G61" s="46">
        <f>F61/F70</f>
        <v>0.036648536648536664</v>
      </c>
      <c r="H61" s="45">
        <v>136.9</v>
      </c>
      <c r="I61" s="46">
        <f>H61/H70</f>
        <v>0.04093287486918822</v>
      </c>
      <c r="J61" s="45">
        <v>192.32000000000016</v>
      </c>
      <c r="K61" s="46">
        <f>J61/J70</f>
        <v>0.05140871424752747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</row>
    <row r="62" spans="1:47" s="7" customFormat="1" ht="12.75">
      <c r="A62" s="44" t="s">
        <v>22</v>
      </c>
      <c r="B62" s="45">
        <v>7</v>
      </c>
      <c r="C62" s="46">
        <f>B62/B70</f>
        <v>0.0016648828635985255</v>
      </c>
      <c r="D62" s="45">
        <v>6</v>
      </c>
      <c r="E62" s="46">
        <f>D62/D70</f>
        <v>0.001408609420779806</v>
      </c>
      <c r="F62" s="45">
        <v>22</v>
      </c>
      <c r="G62" s="46">
        <f>F62/F70</f>
        <v>0.005698005698005699</v>
      </c>
      <c r="H62" s="45">
        <v>11</v>
      </c>
      <c r="I62" s="46">
        <f>H62/H70</f>
        <v>0.0032889819105994915</v>
      </c>
      <c r="J62" s="45">
        <v>9</v>
      </c>
      <c r="K62" s="46">
        <f>J62/J70</f>
        <v>0.002405773857257419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</row>
    <row r="63" spans="1:47" s="7" customFormat="1" ht="12.75">
      <c r="A63" s="44" t="s">
        <v>20</v>
      </c>
      <c r="B63" s="45">
        <v>0</v>
      </c>
      <c r="C63" s="46">
        <f>B63/B70</f>
        <v>0</v>
      </c>
      <c r="D63" s="45">
        <v>3</v>
      </c>
      <c r="E63" s="46">
        <f>D63/D70</f>
        <v>0.000704304710389903</v>
      </c>
      <c r="F63" s="45">
        <v>12</v>
      </c>
      <c r="G63" s="46">
        <f>F63/F70</f>
        <v>0.003108003108003109</v>
      </c>
      <c r="H63" s="45">
        <v>12</v>
      </c>
      <c r="I63" s="46">
        <f>H63/H70</f>
        <v>0.0035879802661085364</v>
      </c>
      <c r="J63" s="45">
        <v>17</v>
      </c>
      <c r="K63" s="46">
        <f>J63/J70</f>
        <v>0.004544239508152903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</row>
    <row r="64" spans="1:47" s="7" customFormat="1" ht="12.75">
      <c r="A64" s="44" t="s">
        <v>21</v>
      </c>
      <c r="B64" s="45">
        <v>206</v>
      </c>
      <c r="C64" s="46">
        <f>B64/B70</f>
        <v>0.048995124271613746</v>
      </c>
      <c r="D64" s="45">
        <v>173</v>
      </c>
      <c r="E64" s="46">
        <f>D64/D70</f>
        <v>0.04061490496581774</v>
      </c>
      <c r="F64" s="45">
        <v>117</v>
      </c>
      <c r="G64" s="46">
        <f>F64/F70</f>
        <v>0.03030303030303031</v>
      </c>
      <c r="H64" s="45">
        <v>105</v>
      </c>
      <c r="I64" s="46">
        <f>H64/H70</f>
        <v>0.03139482732844969</v>
      </c>
      <c r="J64" s="45">
        <v>92</v>
      </c>
      <c r="K64" s="46">
        <f>J64/J70</f>
        <v>0.024592354985298062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</row>
    <row r="65" spans="1:47" s="7" customFormat="1" ht="12.75" customHeight="1">
      <c r="A65" s="47" t="s">
        <v>26</v>
      </c>
      <c r="B65" s="45">
        <v>68.5</v>
      </c>
      <c r="C65" s="46">
        <f>B65/B70</f>
        <v>0.016292068022356998</v>
      </c>
      <c r="D65" s="45">
        <v>68.5</v>
      </c>
      <c r="E65" s="46">
        <f>D65/D70</f>
        <v>0.01608162422056945</v>
      </c>
      <c r="F65" s="45"/>
      <c r="G65" s="46">
        <f>F65/F70</f>
        <v>0</v>
      </c>
      <c r="H65" s="45">
        <v>74.5</v>
      </c>
      <c r="I65" s="46">
        <f>H65/H70</f>
        <v>0.02227537748542383</v>
      </c>
      <c r="J65" s="45">
        <v>91</v>
      </c>
      <c r="K65" s="46">
        <f>J65/J70</f>
        <v>0.024325046778936127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</row>
    <row r="66" spans="1:51" ht="12.75">
      <c r="A66" s="44" t="s">
        <v>34</v>
      </c>
      <c r="B66" s="45">
        <v>0</v>
      </c>
      <c r="C66" s="46">
        <f>B66/B70</f>
        <v>0</v>
      </c>
      <c r="D66" s="45">
        <v>3</v>
      </c>
      <c r="E66" s="46">
        <f>D66/D70</f>
        <v>0.000704304710389903</v>
      </c>
      <c r="F66" s="45">
        <v>14</v>
      </c>
      <c r="G66" s="46">
        <f>F66/F70</f>
        <v>0.003626003626003627</v>
      </c>
      <c r="H66" s="45">
        <v>5</v>
      </c>
      <c r="I66" s="46">
        <f>H66/H70</f>
        <v>0.0014949917775452235</v>
      </c>
      <c r="J66" s="45">
        <v>12</v>
      </c>
      <c r="K66" s="46">
        <f>J66/J70</f>
        <v>0.003207698476343226</v>
      </c>
      <c r="AV66" s="4"/>
      <c r="AW66" s="4"/>
      <c r="AX66" s="4"/>
      <c r="AY66" s="4"/>
    </row>
    <row r="67" spans="1:47" s="7" customFormat="1" ht="12.75">
      <c r="A67" s="44" t="s">
        <v>32</v>
      </c>
      <c r="B67" s="45">
        <v>0</v>
      </c>
      <c r="C67" s="46">
        <f>B67/B70</f>
        <v>0</v>
      </c>
      <c r="D67" s="45">
        <v>8</v>
      </c>
      <c r="E67" s="46">
        <f>D67/D70</f>
        <v>0.0018781458943730746</v>
      </c>
      <c r="F67" s="45">
        <v>10</v>
      </c>
      <c r="G67" s="46">
        <f>F67/F70</f>
        <v>0.0025900025900025907</v>
      </c>
      <c r="H67" s="45">
        <v>9</v>
      </c>
      <c r="I67" s="46">
        <f>H67/H70</f>
        <v>0.002690985199581402</v>
      </c>
      <c r="J67" s="45">
        <v>8</v>
      </c>
      <c r="K67" s="46">
        <f>J67/J70</f>
        <v>0.0021384656508954838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</row>
    <row r="68" spans="1:47" s="7" customFormat="1" ht="12.75">
      <c r="A68" s="44" t="s">
        <v>24</v>
      </c>
      <c r="B68" s="45">
        <v>0</v>
      </c>
      <c r="C68" s="46">
        <f>B68/B70</f>
        <v>0</v>
      </c>
      <c r="D68" s="45">
        <v>4</v>
      </c>
      <c r="E68" s="46">
        <f>D68/D70</f>
        <v>0.0009390729471865373</v>
      </c>
      <c r="F68" s="45">
        <v>28</v>
      </c>
      <c r="G68" s="46">
        <f>F68/F70</f>
        <v>0.007252007252007254</v>
      </c>
      <c r="H68" s="45">
        <v>17</v>
      </c>
      <c r="I68" s="46">
        <f>H68/H70</f>
        <v>0.00508297204365376</v>
      </c>
      <c r="J68" s="45">
        <v>7</v>
      </c>
      <c r="K68" s="46">
        <f>J68/J70</f>
        <v>0.0018711574445335482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</row>
    <row r="69" spans="1:47" s="7" customFormat="1" ht="12.75">
      <c r="A69" s="44" t="s">
        <v>23</v>
      </c>
      <c r="B69" s="45">
        <v>13</v>
      </c>
      <c r="C69" s="46">
        <f>B69/B70</f>
        <v>0.0030919253181115472</v>
      </c>
      <c r="D69" s="45">
        <v>8</v>
      </c>
      <c r="E69" s="46">
        <f>D69/D70</f>
        <v>0.0018781458943730746</v>
      </c>
      <c r="F69" s="45">
        <v>35</v>
      </c>
      <c r="G69" s="46">
        <f>F69/F70</f>
        <v>0.009065009065009066</v>
      </c>
      <c r="H69" s="45">
        <v>13</v>
      </c>
      <c r="I69" s="46">
        <f>H69/H70</f>
        <v>0.003886978621617581</v>
      </c>
      <c r="J69" s="45">
        <v>27</v>
      </c>
      <c r="K69" s="46">
        <f>J69/J70</f>
        <v>0.007217321571772258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</row>
    <row r="70" spans="1:47" s="7" customFormat="1" ht="13.5" thickBot="1">
      <c r="A70" s="44" t="s">
        <v>27</v>
      </c>
      <c r="B70" s="82">
        <f aca="true" t="shared" si="2" ref="B70:I70">SUM(B60:B69)</f>
        <v>4204.5</v>
      </c>
      <c r="C70" s="83">
        <f t="shared" si="2"/>
        <v>1.0000000000000002</v>
      </c>
      <c r="D70" s="82">
        <f t="shared" si="2"/>
        <v>4259.52</v>
      </c>
      <c r="E70" s="83">
        <f t="shared" si="2"/>
        <v>1</v>
      </c>
      <c r="F70" s="82">
        <f t="shared" si="2"/>
        <v>3860.999999999999</v>
      </c>
      <c r="G70" s="83">
        <f t="shared" si="2"/>
        <v>1</v>
      </c>
      <c r="H70" s="82">
        <f t="shared" si="2"/>
        <v>3344.5</v>
      </c>
      <c r="I70" s="83">
        <f t="shared" si="2"/>
        <v>0.9999999999999998</v>
      </c>
      <c r="J70" s="82">
        <f>SUM(J60:J69)</f>
        <v>3740.9999999999977</v>
      </c>
      <c r="K70" s="83">
        <f>SUM(K60:K69)</f>
        <v>1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</row>
    <row r="71" spans="1:51" s="7" customFormat="1" ht="12.75">
      <c r="A71" s="48"/>
      <c r="B71" s="49"/>
      <c r="C71" s="50"/>
      <c r="D71" s="51"/>
      <c r="E71" s="43"/>
      <c r="F71" s="51"/>
      <c r="G71" s="43"/>
      <c r="H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</row>
    <row r="72" spans="1:51" s="7" customFormat="1" ht="12.75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</row>
    <row r="73" spans="1:51" s="7" customFormat="1" ht="12.75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</row>
    <row r="74" spans="1:51" s="7" customFormat="1" ht="12.75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</row>
    <row r="75" spans="1:51" s="7" customFormat="1" ht="12.75">
      <c r="A75" s="48"/>
      <c r="B75" s="49"/>
      <c r="C75" s="50"/>
      <c r="D75" s="51"/>
      <c r="E75" s="43"/>
      <c r="F75" s="51"/>
      <c r="G75" s="43"/>
      <c r="H75" s="43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</row>
    <row r="76" spans="1:51" s="7" customFormat="1" ht="12.75">
      <c r="A76" s="48"/>
      <c r="B76" s="49"/>
      <c r="C76" s="50"/>
      <c r="D76" s="51"/>
      <c r="E76" s="43"/>
      <c r="F76" s="51"/>
      <c r="G76" s="43"/>
      <c r="H76" s="43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</row>
    <row r="86" ht="12"/>
    <row r="87" ht="12"/>
    <row r="90" spans="1:9" ht="40.5" customHeight="1">
      <c r="A90" s="52"/>
      <c r="B90" s="102" t="s">
        <v>35</v>
      </c>
      <c r="C90" s="102"/>
      <c r="D90" s="102"/>
      <c r="E90" s="102"/>
      <c r="F90" s="102"/>
      <c r="G90" s="52"/>
      <c r="H90" s="53"/>
      <c r="I90" s="53"/>
    </row>
    <row r="91" ht="12.75" thickBot="1"/>
    <row r="92" spans="4:49" s="7" customFormat="1" ht="13.5" thickBot="1">
      <c r="D92" s="54">
        <v>2016</v>
      </c>
      <c r="E92" s="54">
        <v>2017</v>
      </c>
      <c r="F92" s="54">
        <v>2018</v>
      </c>
      <c r="G92" s="54">
        <v>2019</v>
      </c>
      <c r="H92" s="54">
        <v>2020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</row>
    <row r="93" spans="2:49" s="7" customFormat="1" ht="12.75">
      <c r="B93" s="44" t="s">
        <v>25</v>
      </c>
      <c r="C93" s="59"/>
      <c r="D93" s="63">
        <v>146</v>
      </c>
      <c r="E93" s="64">
        <v>147</v>
      </c>
      <c r="F93" s="64">
        <v>127</v>
      </c>
      <c r="G93" s="64">
        <v>99</v>
      </c>
      <c r="H93" s="64">
        <v>113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</row>
    <row r="94" spans="2:49" s="7" customFormat="1" ht="12.75">
      <c r="B94" s="44" t="s">
        <v>22</v>
      </c>
      <c r="C94" s="57"/>
      <c r="D94" s="63">
        <v>69</v>
      </c>
      <c r="E94" s="64">
        <v>66</v>
      </c>
      <c r="F94" s="64">
        <v>67</v>
      </c>
      <c r="G94" s="64">
        <v>48</v>
      </c>
      <c r="H94" s="64">
        <v>47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</row>
    <row r="95" spans="2:49" s="7" customFormat="1" ht="12.75">
      <c r="B95" s="44" t="s">
        <v>20</v>
      </c>
      <c r="C95" s="57"/>
      <c r="D95" s="63">
        <v>53</v>
      </c>
      <c r="E95" s="64">
        <v>58</v>
      </c>
      <c r="F95" s="64">
        <v>78</v>
      </c>
      <c r="G95" s="64">
        <v>65</v>
      </c>
      <c r="H95" s="64">
        <v>67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</row>
    <row r="96" spans="2:49" s="7" customFormat="1" ht="12.75">
      <c r="B96" s="44" t="s">
        <v>21</v>
      </c>
      <c r="C96" s="57"/>
      <c r="D96" s="63">
        <v>274</v>
      </c>
      <c r="E96" s="64">
        <v>314</v>
      </c>
      <c r="F96" s="64">
        <v>247</v>
      </c>
      <c r="G96" s="64">
        <v>166</v>
      </c>
      <c r="H96" s="64">
        <v>149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</row>
    <row r="97" spans="2:49" s="7" customFormat="1" ht="12" customHeight="1">
      <c r="B97" s="47" t="s">
        <v>26</v>
      </c>
      <c r="C97" s="57"/>
      <c r="D97" s="63">
        <v>232</v>
      </c>
      <c r="E97" s="64">
        <v>248</v>
      </c>
      <c r="F97" s="64">
        <v>227</v>
      </c>
      <c r="G97" s="64">
        <v>199</v>
      </c>
      <c r="H97" s="64">
        <v>176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</row>
    <row r="98" spans="2:49" s="7" customFormat="1" ht="12.75" customHeight="1">
      <c r="B98" s="47" t="s">
        <v>34</v>
      </c>
      <c r="C98" s="57"/>
      <c r="D98" s="63">
        <v>105</v>
      </c>
      <c r="E98" s="64">
        <v>98</v>
      </c>
      <c r="F98" s="64"/>
      <c r="G98" s="64"/>
      <c r="H98" s="64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</row>
    <row r="99" spans="2:49" s="7" customFormat="1" ht="15" customHeight="1">
      <c r="B99" s="44" t="s">
        <v>32</v>
      </c>
      <c r="C99" s="57"/>
      <c r="D99" s="63">
        <v>108</v>
      </c>
      <c r="E99" s="64">
        <v>111</v>
      </c>
      <c r="F99" s="64">
        <v>114</v>
      </c>
      <c r="G99" s="64">
        <v>102</v>
      </c>
      <c r="H99" s="64">
        <v>85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</row>
    <row r="100" spans="2:49" s="7" customFormat="1" ht="15" customHeight="1">
      <c r="B100" s="44" t="s">
        <v>24</v>
      </c>
      <c r="C100" s="57"/>
      <c r="D100" s="63">
        <v>114</v>
      </c>
      <c r="E100" s="64">
        <v>125</v>
      </c>
      <c r="F100" s="64">
        <v>95</v>
      </c>
      <c r="G100" s="64">
        <v>64</v>
      </c>
      <c r="H100" s="64">
        <v>80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</row>
    <row r="101" spans="2:49" s="7" customFormat="1" ht="13.5" thickBot="1">
      <c r="B101" s="44" t="s">
        <v>23</v>
      </c>
      <c r="C101" s="59"/>
      <c r="D101" s="65">
        <v>28</v>
      </c>
      <c r="E101" s="66">
        <v>27</v>
      </c>
      <c r="F101" s="66">
        <v>30</v>
      </c>
      <c r="G101" s="66">
        <v>23</v>
      </c>
      <c r="H101" s="66">
        <v>23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</row>
    <row r="104" spans="2:63" ht="18.75" customHeight="1">
      <c r="B104" s="102" t="s">
        <v>36</v>
      </c>
      <c r="C104" s="102"/>
      <c r="D104" s="102"/>
      <c r="E104" s="102"/>
      <c r="F104" s="102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52:63" ht="12"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80">
        <v>18.95</v>
      </c>
      <c r="D106" s="48" t="s">
        <v>37</v>
      </c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62">
        <v>20.14</v>
      </c>
      <c r="D107" s="48" t="s">
        <v>38</v>
      </c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</sheetData>
  <sheetProtection/>
  <mergeCells count="15">
    <mergeCell ref="B104:F104"/>
    <mergeCell ref="A2:I2"/>
    <mergeCell ref="A3:I3"/>
    <mergeCell ref="A10:I10"/>
    <mergeCell ref="A56:I56"/>
    <mergeCell ref="A11:G11"/>
    <mergeCell ref="D58:E58"/>
    <mergeCell ref="B90:F90"/>
    <mergeCell ref="F58:G58"/>
    <mergeCell ref="I12:J12"/>
    <mergeCell ref="B58:C58"/>
    <mergeCell ref="B12:D12"/>
    <mergeCell ref="E12:G12"/>
    <mergeCell ref="H58:I58"/>
    <mergeCell ref="J58:K58"/>
  </mergeCells>
  <printOptions horizontalCentered="1"/>
  <pageMargins left="0.76" right="0.41" top="0.68" bottom="0.5" header="0.5" footer="0"/>
  <pageSetup orientation="portrait" r:id="rId2"/>
  <rowBreaks count="1" manualBreakCount="1">
    <brk id="55" max="8" man="1"/>
  </rowBreaks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K108"/>
  <sheetViews>
    <sheetView showGridLines="0" zoomScaleSheetLayoutView="100" zoomScalePageLayoutView="0" workbookViewId="0" topLeftCell="A74">
      <selection activeCell="K87" sqref="K87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75390625" style="4" customWidth="1"/>
    <col min="9" max="9" width="11.375" style="4" customWidth="1"/>
    <col min="10" max="11" width="11.375" style="5" customWidth="1"/>
    <col min="12" max="48" width="5.125" style="5" customWidth="1"/>
    <col min="49" max="56" width="11.375" style="5" customWidth="1"/>
    <col min="57" max="16384" width="11.375" style="4" customWidth="1"/>
  </cols>
  <sheetData>
    <row r="1" ht="15" customHeight="1"/>
    <row r="2" spans="1:10" ht="22.5">
      <c r="A2" s="103" t="s">
        <v>33</v>
      </c>
      <c r="B2" s="103"/>
      <c r="C2" s="103"/>
      <c r="D2" s="103"/>
      <c r="E2" s="103"/>
      <c r="F2" s="103"/>
      <c r="G2" s="103"/>
      <c r="H2" s="96"/>
      <c r="I2" s="96"/>
      <c r="J2" s="6"/>
    </row>
    <row r="3" spans="1:10" ht="15.75" customHeight="1">
      <c r="A3" s="104" t="s">
        <v>0</v>
      </c>
      <c r="B3" s="104"/>
      <c r="C3" s="104"/>
      <c r="D3" s="104"/>
      <c r="E3" s="104"/>
      <c r="F3" s="104"/>
      <c r="G3" s="104"/>
      <c r="H3" s="96"/>
      <c r="I3" s="96"/>
      <c r="J3" s="6"/>
    </row>
    <row r="4" ht="6.75" customHeight="1">
      <c r="F4" s="7"/>
    </row>
    <row r="5" ht="13.5" thickBot="1">
      <c r="F5" s="7"/>
    </row>
    <row r="6" spans="1:56" s="1" customFormat="1" ht="15.75" thickBot="1">
      <c r="A6" s="8" t="s">
        <v>1</v>
      </c>
      <c r="B6" s="9">
        <v>2010</v>
      </c>
      <c r="C6" s="9">
        <v>2011</v>
      </c>
      <c r="D6" s="9">
        <v>2012</v>
      </c>
      <c r="E6" s="9">
        <v>2013</v>
      </c>
      <c r="F6" s="9" t="s">
        <v>40</v>
      </c>
      <c r="G6" s="9">
        <v>2016</v>
      </c>
      <c r="H6" s="9">
        <v>2017</v>
      </c>
      <c r="I6" s="9">
        <v>2018</v>
      </c>
      <c r="J6" s="9">
        <v>2019</v>
      </c>
      <c r="K6" s="8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s="1" customFormat="1" ht="15">
      <c r="A7" s="10" t="s">
        <v>2</v>
      </c>
      <c r="B7" s="11">
        <v>0.71</v>
      </c>
      <c r="C7" s="11">
        <v>0.84</v>
      </c>
      <c r="D7" s="11">
        <v>0.79</v>
      </c>
      <c r="E7" s="11">
        <v>0.99</v>
      </c>
      <c r="F7" s="11">
        <v>0.85</v>
      </c>
      <c r="G7" s="11">
        <v>1</v>
      </c>
      <c r="H7" s="11">
        <v>0.847</v>
      </c>
      <c r="I7" s="11">
        <v>0.93</v>
      </c>
      <c r="J7" s="11">
        <v>0.9084</v>
      </c>
      <c r="K7" s="12">
        <v>0.8188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2:4" ht="15" customHeight="1">
      <c r="B8" s="3"/>
      <c r="D8" s="3" t="s">
        <v>39</v>
      </c>
    </row>
    <row r="9" ht="15" customHeight="1"/>
    <row r="10" spans="1:9" ht="18.75">
      <c r="A10" s="105" t="s">
        <v>3</v>
      </c>
      <c r="B10" s="105"/>
      <c r="C10" s="105"/>
      <c r="D10" s="105"/>
      <c r="E10" s="105"/>
      <c r="F10" s="105"/>
      <c r="G10" s="105"/>
      <c r="H10" s="106"/>
      <c r="I10" s="106"/>
    </row>
    <row r="11" spans="1:8" ht="12" customHeight="1" thickBot="1">
      <c r="A11" s="108"/>
      <c r="B11" s="108"/>
      <c r="C11" s="108"/>
      <c r="D11" s="108"/>
      <c r="E11" s="108"/>
      <c r="F11" s="108"/>
      <c r="G11" s="108"/>
      <c r="H11" s="13"/>
    </row>
    <row r="12" spans="2:55" s="1" customFormat="1" ht="15.75" thickBot="1">
      <c r="B12" s="97" t="s">
        <v>4</v>
      </c>
      <c r="C12" s="98"/>
      <c r="D12" s="99"/>
      <c r="E12" s="97" t="s">
        <v>5</v>
      </c>
      <c r="F12" s="100"/>
      <c r="G12" s="101"/>
      <c r="H12" s="14" t="s">
        <v>6</v>
      </c>
      <c r="I12" s="95" t="s">
        <v>7</v>
      </c>
      <c r="J12" s="9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5.75" thickBot="1">
      <c r="A13" s="15"/>
      <c r="B13" s="67" t="s">
        <v>8</v>
      </c>
      <c r="C13" s="68" t="s">
        <v>9</v>
      </c>
      <c r="D13" s="69" t="s">
        <v>10</v>
      </c>
      <c r="E13" s="70" t="s">
        <v>8</v>
      </c>
      <c r="F13" s="68" t="s">
        <v>9</v>
      </c>
      <c r="G13" s="69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5">
      <c r="A14" s="22">
        <v>2010</v>
      </c>
      <c r="B14" s="71">
        <v>0.6</v>
      </c>
      <c r="C14" s="72">
        <v>0.7536</v>
      </c>
      <c r="D14" s="73">
        <v>0.093</v>
      </c>
      <c r="E14" s="71">
        <v>0.605</v>
      </c>
      <c r="F14" s="72">
        <v>0.7741</v>
      </c>
      <c r="G14" s="73">
        <v>0.116</v>
      </c>
      <c r="H14" s="27" t="s">
        <v>14</v>
      </c>
      <c r="I14" s="84">
        <v>0.67</v>
      </c>
      <c r="J14" s="84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5">
      <c r="A15" s="22">
        <v>2011</v>
      </c>
      <c r="B15" s="74">
        <v>0.6</v>
      </c>
      <c r="C15" s="75">
        <v>0.8196</v>
      </c>
      <c r="D15" s="76">
        <f aca="true" t="shared" si="0" ref="D15:D22">(C15-C14)/C14</f>
        <v>0.08757961783439483</v>
      </c>
      <c r="E15" s="74">
        <v>0.6</v>
      </c>
      <c r="F15" s="75">
        <v>0.8367</v>
      </c>
      <c r="G15" s="76">
        <f aca="true" t="shared" si="1" ref="G15:G22">(F15-F14)/F14</f>
        <v>0.08086810489600825</v>
      </c>
      <c r="H15" s="27" t="s">
        <v>14</v>
      </c>
      <c r="I15" s="84">
        <v>0.695</v>
      </c>
      <c r="J15" s="84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15">
      <c r="A16" s="22">
        <v>2012</v>
      </c>
      <c r="B16" s="74">
        <v>0.6</v>
      </c>
      <c r="C16" s="75">
        <v>0.7809</v>
      </c>
      <c r="D16" s="76">
        <f t="shared" si="0"/>
        <v>-0.04721815519765734</v>
      </c>
      <c r="E16" s="74">
        <v>0.6</v>
      </c>
      <c r="F16" s="75">
        <v>0.7573</v>
      </c>
      <c r="G16" s="76">
        <f t="shared" si="1"/>
        <v>-0.0948966176646349</v>
      </c>
      <c r="H16" s="27" t="s">
        <v>14</v>
      </c>
      <c r="I16" s="84">
        <v>0.6939</v>
      </c>
      <c r="J16" s="84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1" customFormat="1" ht="15">
      <c r="A17" s="22">
        <v>2013</v>
      </c>
      <c r="B17" s="74">
        <v>0.6</v>
      </c>
      <c r="C17" s="75">
        <v>0.7882</v>
      </c>
      <c r="D17" s="76">
        <f t="shared" si="0"/>
        <v>0.009348187988218687</v>
      </c>
      <c r="E17" s="74">
        <v>0.6</v>
      </c>
      <c r="F17" s="75">
        <v>0.8002</v>
      </c>
      <c r="G17" s="76">
        <f t="shared" si="1"/>
        <v>0.05664862009771564</v>
      </c>
      <c r="H17" s="27" t="s">
        <v>14</v>
      </c>
      <c r="I17" s="84">
        <v>0.7081</v>
      </c>
      <c r="J17" s="84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1" customFormat="1" ht="15">
      <c r="A18" s="78">
        <v>2015</v>
      </c>
      <c r="B18" s="74">
        <v>0.6</v>
      </c>
      <c r="C18" s="75">
        <v>0.7282</v>
      </c>
      <c r="D18" s="76">
        <f t="shared" si="0"/>
        <v>-0.07612281146917033</v>
      </c>
      <c r="E18" s="74">
        <v>0.6</v>
      </c>
      <c r="F18" s="75">
        <v>0.7003</v>
      </c>
      <c r="G18" s="76">
        <f t="shared" si="1"/>
        <v>-0.1248437890527368</v>
      </c>
      <c r="H18" s="27" t="s">
        <v>14</v>
      </c>
      <c r="I18" s="84">
        <v>0.7083</v>
      </c>
      <c r="J18" s="84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s="31" customFormat="1" ht="15">
      <c r="A19" s="78">
        <v>2016</v>
      </c>
      <c r="B19" s="74">
        <v>0.6</v>
      </c>
      <c r="C19" s="75">
        <v>0.7498</v>
      </c>
      <c r="D19" s="76">
        <f t="shared" si="0"/>
        <v>0.029662180719582622</v>
      </c>
      <c r="E19" s="74">
        <v>0.6</v>
      </c>
      <c r="F19" s="75">
        <v>0.7325</v>
      </c>
      <c r="G19" s="76">
        <f t="shared" si="1"/>
        <v>0.04598029415964587</v>
      </c>
      <c r="H19" s="27" t="s">
        <v>14</v>
      </c>
      <c r="I19" s="84">
        <v>0.7158</v>
      </c>
      <c r="J19" s="84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</row>
    <row r="20" spans="1:55" s="1" customFormat="1" ht="15">
      <c r="A20" s="78">
        <v>2017</v>
      </c>
      <c r="B20" s="74">
        <v>0.6</v>
      </c>
      <c r="C20" s="75">
        <v>0.761</v>
      </c>
      <c r="D20" s="76">
        <f t="shared" si="0"/>
        <v>0.01493731661776472</v>
      </c>
      <c r="E20" s="74">
        <v>0.6</v>
      </c>
      <c r="F20" s="75">
        <v>0.73</v>
      </c>
      <c r="G20" s="76">
        <f t="shared" si="1"/>
        <v>-0.003412969283276529</v>
      </c>
      <c r="H20" s="27" t="s">
        <v>14</v>
      </c>
      <c r="I20" s="84">
        <v>0.7517</v>
      </c>
      <c r="J20" s="84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25" ht="15.75" thickBot="1">
      <c r="A21" s="78">
        <v>2018</v>
      </c>
      <c r="B21" s="23">
        <v>0.6</v>
      </c>
      <c r="C21" s="24">
        <v>0.765</v>
      </c>
      <c r="D21" s="92">
        <f t="shared" si="0"/>
        <v>0.005256241787122212</v>
      </c>
      <c r="E21" s="23">
        <v>0.6</v>
      </c>
      <c r="F21" s="24">
        <v>0.749</v>
      </c>
      <c r="G21" s="92">
        <f t="shared" si="1"/>
        <v>0.026027397260273998</v>
      </c>
      <c r="H21" s="27" t="s">
        <v>14</v>
      </c>
      <c r="I21" s="84">
        <v>0.7593</v>
      </c>
      <c r="J21" s="84">
        <v>0.7154</v>
      </c>
      <c r="T21" s="36"/>
      <c r="U21" s="37"/>
      <c r="X21" s="36"/>
      <c r="Y21" s="37"/>
    </row>
    <row r="22" spans="1:56" s="91" customFormat="1" ht="15.75" thickBot="1">
      <c r="A22" s="78">
        <v>2019</v>
      </c>
      <c r="B22" s="110">
        <v>0.6</v>
      </c>
      <c r="C22" s="111">
        <v>0.8059</v>
      </c>
      <c r="D22" s="112">
        <f t="shared" si="0"/>
        <v>0.053464052287581616</v>
      </c>
      <c r="E22" s="110">
        <v>0.6</v>
      </c>
      <c r="F22" s="111">
        <v>0.8001</v>
      </c>
      <c r="G22" s="112">
        <f t="shared" si="1"/>
        <v>0.0682242990654206</v>
      </c>
      <c r="H22" s="27" t="s">
        <v>14</v>
      </c>
      <c r="I22" s="84">
        <v>0.7365</v>
      </c>
      <c r="J22" s="84">
        <v>0.6923</v>
      </c>
      <c r="K22" s="37"/>
      <c r="L22" s="37"/>
      <c r="M22" s="37"/>
      <c r="N22" s="37"/>
      <c r="O22" s="37"/>
      <c r="P22" s="37"/>
      <c r="Q22" s="37"/>
      <c r="R22" s="37"/>
      <c r="S22" s="37"/>
      <c r="T22" s="36"/>
      <c r="U22" s="37"/>
      <c r="V22" s="37"/>
      <c r="W22" s="37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</row>
    <row r="23" spans="1:56" s="91" customFormat="1" ht="15" thickBot="1">
      <c r="A23" s="77">
        <v>2020</v>
      </c>
      <c r="B23" s="87">
        <v>0.6</v>
      </c>
      <c r="C23" s="88">
        <v>0.7717</v>
      </c>
      <c r="D23" s="89">
        <f>(C23-C22)/C22</f>
        <v>-0.04243702692641754</v>
      </c>
      <c r="E23" s="87">
        <v>0.6</v>
      </c>
      <c r="F23" s="88">
        <v>0.7488</v>
      </c>
      <c r="G23" s="89">
        <f>(F23-F22)/F22</f>
        <v>-0.0641169853768279</v>
      </c>
      <c r="H23" s="29" t="s">
        <v>14</v>
      </c>
      <c r="I23" s="85">
        <v>0.7374</v>
      </c>
      <c r="J23" s="85">
        <v>0.708</v>
      </c>
      <c r="K23" s="37"/>
      <c r="L23" s="37"/>
      <c r="M23" s="37"/>
      <c r="N23" s="37"/>
      <c r="O23" s="37"/>
      <c r="P23" s="37"/>
      <c r="Q23" s="37"/>
      <c r="R23" s="37"/>
      <c r="S23" s="37"/>
      <c r="T23" s="36"/>
      <c r="U23" s="37"/>
      <c r="V23" s="37"/>
      <c r="W23" s="37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</row>
    <row r="24" spans="20:25" ht="12">
      <c r="T24" s="36"/>
      <c r="U24" s="37"/>
      <c r="X24" s="36"/>
      <c r="Y24" s="37"/>
    </row>
    <row r="25" spans="20:25" ht="12">
      <c r="T25" s="36"/>
      <c r="U25" s="37"/>
      <c r="X25" s="36"/>
      <c r="Y25" s="37"/>
    </row>
    <row r="26" spans="20:25" ht="12">
      <c r="T26" s="36"/>
      <c r="U26" s="37"/>
      <c r="X26" s="36"/>
      <c r="Y26" s="37"/>
    </row>
    <row r="27" spans="20:25" ht="12">
      <c r="T27" s="36"/>
      <c r="U27" s="37"/>
      <c r="X27" s="36"/>
      <c r="Y27" s="37"/>
    </row>
    <row r="28" spans="20:25" ht="12">
      <c r="T28" s="36"/>
      <c r="U28" s="37"/>
      <c r="X28" s="36"/>
      <c r="Y28" s="37"/>
    </row>
    <row r="29" spans="20:25" ht="12">
      <c r="T29" s="36"/>
      <c r="U29" s="37"/>
      <c r="X29" s="36"/>
      <c r="Y29" s="37"/>
    </row>
    <row r="30" spans="20:25" ht="12">
      <c r="T30" s="36"/>
      <c r="U30" s="37"/>
      <c r="X30" s="36"/>
      <c r="Y30" s="37"/>
    </row>
    <row r="31" spans="12:13" ht="12">
      <c r="L31" s="37"/>
      <c r="M31" s="37"/>
    </row>
    <row r="33" ht="12">
      <c r="W33" s="38"/>
    </row>
    <row r="34" ht="12">
      <c r="W34" s="38"/>
    </row>
    <row r="35" ht="12">
      <c r="W35" s="38"/>
    </row>
    <row r="36" ht="12">
      <c r="W36" s="38"/>
    </row>
    <row r="37" ht="12">
      <c r="W37" s="38"/>
    </row>
    <row r="38" ht="12">
      <c r="W38" s="38"/>
    </row>
    <row r="55" ht="12" customHeight="1"/>
    <row r="56" spans="1:9" ht="18.75" customHeight="1">
      <c r="A56" s="107" t="s">
        <v>15</v>
      </c>
      <c r="B56" s="107"/>
      <c r="C56" s="107"/>
      <c r="D56" s="107"/>
      <c r="E56" s="107"/>
      <c r="F56" s="107"/>
      <c r="G56" s="107"/>
      <c r="H56" s="106"/>
      <c r="I56" s="106"/>
    </row>
    <row r="57" ht="12.75" thickBot="1"/>
    <row r="58" spans="2:52" s="7" customFormat="1" ht="13.5" customHeight="1" thickBot="1">
      <c r="B58" s="93">
        <v>2016</v>
      </c>
      <c r="C58" s="94"/>
      <c r="D58" s="93">
        <v>2017</v>
      </c>
      <c r="E58" s="94"/>
      <c r="F58" s="93">
        <v>2018</v>
      </c>
      <c r="G58" s="94"/>
      <c r="H58" s="93">
        <v>2019</v>
      </c>
      <c r="I58" s="94"/>
      <c r="J58" s="93">
        <v>2020</v>
      </c>
      <c r="K58" s="94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</row>
    <row r="59" spans="1:52" s="7" customFormat="1" ht="13.5" thickBot="1">
      <c r="A59" s="81" t="s">
        <v>16</v>
      </c>
      <c r="B59" s="40" t="s">
        <v>17</v>
      </c>
      <c r="C59" s="18" t="s">
        <v>18</v>
      </c>
      <c r="D59" s="40" t="s">
        <v>17</v>
      </c>
      <c r="E59" s="18" t="s">
        <v>18</v>
      </c>
      <c r="F59" s="40" t="s">
        <v>17</v>
      </c>
      <c r="G59" s="18" t="s">
        <v>18</v>
      </c>
      <c r="H59" s="40" t="s">
        <v>17</v>
      </c>
      <c r="I59" s="18" t="s">
        <v>18</v>
      </c>
      <c r="J59" s="40" t="s">
        <v>17</v>
      </c>
      <c r="K59" s="18" t="s">
        <v>18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</row>
    <row r="60" spans="1:52" s="7" customFormat="1" ht="12.75">
      <c r="A60" s="44" t="s">
        <v>19</v>
      </c>
      <c r="B60" s="41">
        <v>466</v>
      </c>
      <c r="C60" s="42">
        <f>B60/B70</f>
        <v>0.7497988736926791</v>
      </c>
      <c r="D60" s="41">
        <v>379.9</v>
      </c>
      <c r="E60" s="42">
        <f>D60/D70</f>
        <v>0.7376985514000542</v>
      </c>
      <c r="F60" s="41">
        <v>449.20000000000005</v>
      </c>
      <c r="G60" s="42">
        <f>F60/F70</f>
        <v>0.7652470187393527</v>
      </c>
      <c r="H60" s="41">
        <v>464.2</v>
      </c>
      <c r="I60" s="42">
        <f>H60/H70</f>
        <v>0.8059027777777777</v>
      </c>
      <c r="J60" s="41">
        <v>431.4</v>
      </c>
      <c r="K60" s="42">
        <f>J60/J70</f>
        <v>0.7717352415026834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</row>
    <row r="61" spans="1:52" s="7" customFormat="1" ht="12.75">
      <c r="A61" s="44" t="s">
        <v>25</v>
      </c>
      <c r="B61" s="45">
        <v>11.5</v>
      </c>
      <c r="C61" s="46">
        <f>B61/B70</f>
        <v>0.01850362027353178</v>
      </c>
      <c r="D61" s="45">
        <v>15.08</v>
      </c>
      <c r="E61" s="46">
        <f>D61/D70</f>
        <v>0.02928269058992582</v>
      </c>
      <c r="F61" s="45">
        <v>5.8</v>
      </c>
      <c r="G61" s="46">
        <f>F61/F70</f>
        <v>0.009880749574105622</v>
      </c>
      <c r="H61" s="45">
        <v>5.8</v>
      </c>
      <c r="I61" s="46">
        <f>H61/H70</f>
        <v>0.010069444444444443</v>
      </c>
      <c r="J61" s="45">
        <v>11.6</v>
      </c>
      <c r="K61" s="46">
        <f>J61/J70</f>
        <v>0.020751341681574238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</row>
    <row r="62" spans="1:52" s="7" customFormat="1" ht="12.75">
      <c r="A62" s="44" t="s">
        <v>22</v>
      </c>
      <c r="B62" s="45">
        <v>0</v>
      </c>
      <c r="C62" s="46">
        <f>B62/B70</f>
        <v>0</v>
      </c>
      <c r="D62" s="45">
        <v>1</v>
      </c>
      <c r="E62" s="46">
        <f>D62/D70</f>
        <v>0.0019418229834168316</v>
      </c>
      <c r="F62" s="45">
        <v>1</v>
      </c>
      <c r="G62" s="46">
        <f>F62/F70</f>
        <v>0.0017035775127768314</v>
      </c>
      <c r="H62" s="45">
        <v>0</v>
      </c>
      <c r="I62" s="46">
        <f>H62/H70</f>
        <v>0</v>
      </c>
      <c r="J62" s="45">
        <v>0</v>
      </c>
      <c r="K62" s="46">
        <f>J62/J70</f>
        <v>0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</row>
    <row r="63" spans="1:52" s="7" customFormat="1" ht="12.75">
      <c r="A63" s="44" t="s">
        <v>20</v>
      </c>
      <c r="B63" s="45">
        <v>14</v>
      </c>
      <c r="C63" s="46">
        <f>B63/B70</f>
        <v>0.02252614641995173</v>
      </c>
      <c r="D63" s="45">
        <v>18</v>
      </c>
      <c r="E63" s="46">
        <f>D63/D70</f>
        <v>0.03495281370150297</v>
      </c>
      <c r="F63" s="45">
        <v>17</v>
      </c>
      <c r="G63" s="46">
        <f>F63/F70</f>
        <v>0.028960817717206135</v>
      </c>
      <c r="H63" s="45">
        <v>0</v>
      </c>
      <c r="I63" s="46">
        <f>H63/H70</f>
        <v>0</v>
      </c>
      <c r="J63" s="45">
        <v>2</v>
      </c>
      <c r="K63" s="46">
        <f>J63/J70</f>
        <v>0.0035778175313059034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</row>
    <row r="64" spans="1:52" s="7" customFormat="1" ht="12.75">
      <c r="A64" s="44" t="s">
        <v>21</v>
      </c>
      <c r="B64" s="45">
        <v>126</v>
      </c>
      <c r="C64" s="46">
        <f>B64/B70</f>
        <v>0.20273531777956558</v>
      </c>
      <c r="D64" s="45">
        <v>100</v>
      </c>
      <c r="E64" s="46">
        <f>D64/D70</f>
        <v>0.19418229834168316</v>
      </c>
      <c r="F64" s="45">
        <v>109</v>
      </c>
      <c r="G64" s="46">
        <f>F64/F70</f>
        <v>0.18568994889267462</v>
      </c>
      <c r="H64" s="45">
        <v>102</v>
      </c>
      <c r="I64" s="46">
        <f>H64/H70</f>
        <v>0.17708333333333334</v>
      </c>
      <c r="J64" s="45">
        <v>95</v>
      </c>
      <c r="K64" s="46">
        <f>J64/J70</f>
        <v>0.16994633273703041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</row>
    <row r="65" spans="1:52" s="7" customFormat="1" ht="12.75" customHeight="1">
      <c r="A65" s="47" t="s">
        <v>26</v>
      </c>
      <c r="B65" s="45">
        <v>3</v>
      </c>
      <c r="C65" s="46">
        <f>B65/B70</f>
        <v>0.004827031375703942</v>
      </c>
      <c r="D65" s="45">
        <v>1</v>
      </c>
      <c r="E65" s="46">
        <f>D65/D70</f>
        <v>0.0019418229834168316</v>
      </c>
      <c r="F65" s="45"/>
      <c r="G65" s="46">
        <f>F65/F70</f>
        <v>0</v>
      </c>
      <c r="H65" s="45">
        <v>4</v>
      </c>
      <c r="I65" s="46">
        <f>H65/H70</f>
        <v>0.006944444444444444</v>
      </c>
      <c r="J65" s="45">
        <v>17</v>
      </c>
      <c r="K65" s="46">
        <f>J65/J70</f>
        <v>0.03041144901610018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</row>
    <row r="66" spans="1:56" ht="12.75">
      <c r="A66" s="44" t="s">
        <v>34</v>
      </c>
      <c r="B66" s="45">
        <v>0</v>
      </c>
      <c r="C66" s="46">
        <f>B66/B70</f>
        <v>0</v>
      </c>
      <c r="D66" s="45">
        <v>0</v>
      </c>
      <c r="E66" s="46">
        <f>D66/D70</f>
        <v>0</v>
      </c>
      <c r="F66" s="45">
        <v>0</v>
      </c>
      <c r="G66" s="46">
        <f>F66/F70</f>
        <v>0</v>
      </c>
      <c r="H66" s="45">
        <v>0</v>
      </c>
      <c r="I66" s="46">
        <f>H66/H70</f>
        <v>0</v>
      </c>
      <c r="J66" s="45">
        <v>0</v>
      </c>
      <c r="K66" s="46">
        <f>J66/J70</f>
        <v>0</v>
      </c>
      <c r="BA66" s="4"/>
      <c r="BB66" s="4"/>
      <c r="BC66" s="4"/>
      <c r="BD66" s="4"/>
    </row>
    <row r="67" spans="1:52" s="7" customFormat="1" ht="12.75">
      <c r="A67" s="44" t="s">
        <v>32</v>
      </c>
      <c r="B67" s="45">
        <v>1</v>
      </c>
      <c r="C67" s="46">
        <f>B67/B70</f>
        <v>0.0016090104585679806</v>
      </c>
      <c r="D67" s="45">
        <v>0</v>
      </c>
      <c r="E67" s="46">
        <f>D67/D70</f>
        <v>0</v>
      </c>
      <c r="F67" s="45">
        <v>1</v>
      </c>
      <c r="G67" s="46">
        <f>F67/F70</f>
        <v>0.0017035775127768314</v>
      </c>
      <c r="H67" s="45">
        <v>0</v>
      </c>
      <c r="I67" s="46">
        <f>H67/H70</f>
        <v>0</v>
      </c>
      <c r="J67" s="45">
        <v>2</v>
      </c>
      <c r="K67" s="46">
        <f>J67/J70</f>
        <v>0.0035778175313059034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</row>
    <row r="68" spans="1:52" s="7" customFormat="1" ht="12.75">
      <c r="A68" s="44" t="s">
        <v>24</v>
      </c>
      <c r="B68" s="45">
        <v>0</v>
      </c>
      <c r="C68" s="46">
        <f>B68/B70</f>
        <v>0</v>
      </c>
      <c r="D68" s="45">
        <v>0</v>
      </c>
      <c r="E68" s="46">
        <f>D68/D70</f>
        <v>0</v>
      </c>
      <c r="F68" s="45">
        <v>4</v>
      </c>
      <c r="G68" s="46">
        <f>F68/F70</f>
        <v>0.0068143100511073255</v>
      </c>
      <c r="H68" s="45">
        <v>0</v>
      </c>
      <c r="I68" s="46">
        <f>H68/H70</f>
        <v>0</v>
      </c>
      <c r="J68" s="45">
        <v>0</v>
      </c>
      <c r="K68" s="46">
        <f>J68/J70</f>
        <v>0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</row>
    <row r="69" spans="1:52" s="7" customFormat="1" ht="12.75">
      <c r="A69" s="44" t="s">
        <v>23</v>
      </c>
      <c r="B69" s="45">
        <v>0</v>
      </c>
      <c r="C69" s="46">
        <f>B69/B70</f>
        <v>0</v>
      </c>
      <c r="D69" s="45">
        <v>0</v>
      </c>
      <c r="E69" s="46">
        <f>D69/D70</f>
        <v>0</v>
      </c>
      <c r="F69" s="45">
        <v>0</v>
      </c>
      <c r="G69" s="46">
        <f>F69/F70</f>
        <v>0</v>
      </c>
      <c r="H69" s="45">
        <v>0</v>
      </c>
      <c r="I69" s="46">
        <f>H69/H70</f>
        <v>0</v>
      </c>
      <c r="J69" s="45">
        <v>0</v>
      </c>
      <c r="K69" s="46">
        <f>J69/J70</f>
        <v>0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</row>
    <row r="70" spans="1:52" s="7" customFormat="1" ht="13.5" thickBot="1">
      <c r="A70" s="44" t="s">
        <v>27</v>
      </c>
      <c r="B70" s="82">
        <f aca="true" t="shared" si="2" ref="B70:I70">SUM(B60:B69)</f>
        <v>621.5</v>
      </c>
      <c r="C70" s="83">
        <f t="shared" si="2"/>
        <v>1</v>
      </c>
      <c r="D70" s="82">
        <f t="shared" si="2"/>
        <v>514.98</v>
      </c>
      <c r="E70" s="83">
        <f t="shared" si="2"/>
        <v>0.9999999999999999</v>
      </c>
      <c r="F70" s="82">
        <f t="shared" si="2"/>
        <v>587</v>
      </c>
      <c r="G70" s="83">
        <f t="shared" si="2"/>
        <v>1.0000000000000002</v>
      </c>
      <c r="H70" s="82">
        <f t="shared" si="2"/>
        <v>576</v>
      </c>
      <c r="I70" s="83">
        <f t="shared" si="2"/>
        <v>1</v>
      </c>
      <c r="J70" s="82">
        <f>SUM(J60:J69)</f>
        <v>559</v>
      </c>
      <c r="K70" s="83">
        <f>SUM(K60:K69)</f>
        <v>1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</row>
    <row r="71" spans="1:56" s="7" customFormat="1" ht="12.75">
      <c r="A71" s="48"/>
      <c r="B71" s="49"/>
      <c r="C71" s="50"/>
      <c r="D71" s="51"/>
      <c r="E71" s="43"/>
      <c r="F71" s="51"/>
      <c r="G71" s="43"/>
      <c r="H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</row>
    <row r="72" spans="1:56" s="7" customFormat="1" ht="12.75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</row>
    <row r="73" spans="1:56" s="7" customFormat="1" ht="12.75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</row>
    <row r="74" spans="1:56" s="7" customFormat="1" ht="12.75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</row>
    <row r="75" spans="1:56" s="7" customFormat="1" ht="12.75">
      <c r="A75" s="48"/>
      <c r="B75" s="49"/>
      <c r="C75" s="50"/>
      <c r="D75" s="51"/>
      <c r="E75" s="43"/>
      <c r="F75" s="51"/>
      <c r="G75" s="43"/>
      <c r="H75" s="43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</row>
    <row r="76" spans="1:56" s="7" customFormat="1" ht="12.75">
      <c r="A76" s="48"/>
      <c r="B76" s="49"/>
      <c r="C76" s="50"/>
      <c r="D76" s="51"/>
      <c r="E76" s="43"/>
      <c r="F76" s="51"/>
      <c r="G76" s="43"/>
      <c r="H76" s="43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</row>
    <row r="87" ht="12"/>
    <row r="88" ht="12"/>
    <row r="91" spans="1:9" ht="40.5" customHeight="1">
      <c r="A91" s="52"/>
      <c r="B91" s="102" t="s">
        <v>35</v>
      </c>
      <c r="C91" s="102"/>
      <c r="D91" s="102"/>
      <c r="E91" s="102"/>
      <c r="F91" s="102"/>
      <c r="G91" s="52"/>
      <c r="H91" s="53"/>
      <c r="I91" s="53"/>
    </row>
    <row r="92" ht="12.75" thickBot="1"/>
    <row r="93" spans="4:54" s="7" customFormat="1" ht="13.5" thickBot="1">
      <c r="D93" s="54">
        <v>2016</v>
      </c>
      <c r="E93" s="54">
        <v>2017</v>
      </c>
      <c r="F93" s="54">
        <v>2018</v>
      </c>
      <c r="G93" s="54">
        <v>2019</v>
      </c>
      <c r="H93" s="54">
        <v>2020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</row>
    <row r="94" spans="2:54" s="7" customFormat="1" ht="12.75">
      <c r="B94" s="44" t="s">
        <v>25</v>
      </c>
      <c r="C94" s="59"/>
      <c r="D94" s="114">
        <v>7</v>
      </c>
      <c r="E94" s="64">
        <v>5</v>
      </c>
      <c r="F94" s="64">
        <v>7</v>
      </c>
      <c r="G94" s="64">
        <v>13</v>
      </c>
      <c r="H94" s="64">
        <v>7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</row>
    <row r="95" spans="2:54" s="7" customFormat="1" ht="12.75">
      <c r="B95" s="44" t="s">
        <v>22</v>
      </c>
      <c r="C95" s="57"/>
      <c r="D95" s="63">
        <v>5</v>
      </c>
      <c r="E95" s="64">
        <v>2</v>
      </c>
      <c r="F95" s="64">
        <v>2</v>
      </c>
      <c r="G95" s="64">
        <v>3</v>
      </c>
      <c r="H95" s="64">
        <v>4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</row>
    <row r="96" spans="2:54" s="7" customFormat="1" ht="12.75">
      <c r="B96" s="44" t="s">
        <v>20</v>
      </c>
      <c r="C96" s="57"/>
      <c r="D96" s="63">
        <v>9</v>
      </c>
      <c r="E96" s="64">
        <v>8</v>
      </c>
      <c r="F96" s="64">
        <v>9</v>
      </c>
      <c r="G96" s="64">
        <v>13</v>
      </c>
      <c r="H96" s="64">
        <v>11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</row>
    <row r="97" spans="2:54" s="7" customFormat="1" ht="12.75">
      <c r="B97" s="44" t="s">
        <v>21</v>
      </c>
      <c r="C97" s="57"/>
      <c r="D97" s="63">
        <v>28</v>
      </c>
      <c r="E97" s="64">
        <v>17</v>
      </c>
      <c r="F97" s="64">
        <v>27</v>
      </c>
      <c r="G97" s="64">
        <v>29</v>
      </c>
      <c r="H97" s="64">
        <v>16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</row>
    <row r="98" spans="2:54" s="7" customFormat="1" ht="12.75" customHeight="1">
      <c r="B98" s="47" t="s">
        <v>26</v>
      </c>
      <c r="C98" s="57"/>
      <c r="D98" s="63">
        <v>56</v>
      </c>
      <c r="E98" s="64">
        <v>55</v>
      </c>
      <c r="F98" s="64">
        <v>63</v>
      </c>
      <c r="G98" s="64">
        <v>58</v>
      </c>
      <c r="H98" s="64">
        <v>40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</row>
    <row r="99" spans="2:54" s="7" customFormat="1" ht="12.75" customHeight="1">
      <c r="B99" s="47" t="s">
        <v>34</v>
      </c>
      <c r="C99" s="57"/>
      <c r="D99" s="63">
        <v>12</v>
      </c>
      <c r="E99" s="64">
        <v>9</v>
      </c>
      <c r="F99" s="64"/>
      <c r="G99" s="64"/>
      <c r="H99" s="64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</row>
    <row r="100" spans="2:54" s="7" customFormat="1" ht="15" customHeight="1">
      <c r="B100" s="44" t="s">
        <v>32</v>
      </c>
      <c r="C100" s="57"/>
      <c r="D100" s="63">
        <v>49</v>
      </c>
      <c r="E100" s="64">
        <v>44</v>
      </c>
      <c r="F100" s="64">
        <v>55</v>
      </c>
      <c r="G100" s="64">
        <v>52</v>
      </c>
      <c r="H100" s="64">
        <v>59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</row>
    <row r="101" spans="2:54" s="7" customFormat="1" ht="15" customHeight="1">
      <c r="B101" s="44" t="s">
        <v>24</v>
      </c>
      <c r="C101" s="57"/>
      <c r="D101" s="63">
        <v>16</v>
      </c>
      <c r="E101" s="64">
        <v>11</v>
      </c>
      <c r="F101" s="64">
        <v>9</v>
      </c>
      <c r="G101" s="64">
        <v>13</v>
      </c>
      <c r="H101" s="64">
        <v>8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</row>
    <row r="102" spans="2:54" s="7" customFormat="1" ht="13.5" thickBot="1">
      <c r="B102" s="44" t="s">
        <v>23</v>
      </c>
      <c r="C102" s="59"/>
      <c r="D102" s="65">
        <v>1</v>
      </c>
      <c r="E102" s="66">
        <v>0</v>
      </c>
      <c r="F102" s="66">
        <v>1</v>
      </c>
      <c r="G102" s="66">
        <v>0</v>
      </c>
      <c r="H102" s="66">
        <v>2</v>
      </c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</row>
    <row r="105" spans="2:63" ht="18.75" customHeight="1">
      <c r="B105" s="102" t="s">
        <v>36</v>
      </c>
      <c r="C105" s="102"/>
      <c r="D105" s="102"/>
      <c r="E105" s="102"/>
      <c r="F105" s="102"/>
      <c r="BE105" s="5"/>
      <c r="BF105" s="5"/>
      <c r="BG105" s="5"/>
      <c r="BH105" s="5"/>
      <c r="BI105" s="5"/>
      <c r="BJ105" s="5"/>
      <c r="BK105" s="5"/>
    </row>
    <row r="106" spans="57:63" ht="12">
      <c r="BE106" s="5"/>
      <c r="BF106" s="5"/>
      <c r="BG106" s="5"/>
      <c r="BH106" s="5"/>
      <c r="BI106" s="5"/>
      <c r="BJ106" s="5"/>
      <c r="BK106" s="5"/>
    </row>
    <row r="107" spans="3:63" ht="12.75">
      <c r="C107" s="61">
        <v>25.18</v>
      </c>
      <c r="D107" s="48" t="s">
        <v>37</v>
      </c>
      <c r="BE107" s="5"/>
      <c r="BF107" s="5"/>
      <c r="BG107" s="5"/>
      <c r="BH107" s="5"/>
      <c r="BI107" s="5"/>
      <c r="BJ107" s="5"/>
      <c r="BK107" s="5"/>
    </row>
    <row r="108" spans="3:63" ht="12.75">
      <c r="C108" s="62">
        <v>50.19</v>
      </c>
      <c r="D108" s="48" t="s">
        <v>38</v>
      </c>
      <c r="BE108" s="5"/>
      <c r="BF108" s="5"/>
      <c r="BG108" s="5"/>
      <c r="BH108" s="5"/>
      <c r="BI108" s="5"/>
      <c r="BJ108" s="5"/>
      <c r="BK108" s="5"/>
    </row>
  </sheetData>
  <sheetProtection/>
  <mergeCells count="15">
    <mergeCell ref="B105:F105"/>
    <mergeCell ref="I12:J12"/>
    <mergeCell ref="A56:I56"/>
    <mergeCell ref="B58:C58"/>
    <mergeCell ref="D58:E58"/>
    <mergeCell ref="B91:F91"/>
    <mergeCell ref="B12:D12"/>
    <mergeCell ref="E12:G12"/>
    <mergeCell ref="J58:K58"/>
    <mergeCell ref="F58:G58"/>
    <mergeCell ref="A2:I2"/>
    <mergeCell ref="A3:I3"/>
    <mergeCell ref="A10:I10"/>
    <mergeCell ref="A11:G11"/>
    <mergeCell ref="H58:I58"/>
  </mergeCells>
  <printOptions horizontalCentered="1"/>
  <pageMargins left="0.76" right="0.41" top="0.68" bottom="0.5" header="0.5" footer="0"/>
  <pageSetup horizontalDpi="600" verticalDpi="600" orientation="portrait" r:id="rId2"/>
  <rowBreaks count="1" manualBreakCount="1">
    <brk id="55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K108"/>
  <sheetViews>
    <sheetView showGridLines="0" zoomScaleSheetLayoutView="100" zoomScalePageLayoutView="0" workbookViewId="0" topLeftCell="A1">
      <selection activeCell="I22" sqref="I22:J23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25390625" style="4" customWidth="1"/>
    <col min="9" max="9" width="11.375" style="4" customWidth="1"/>
    <col min="10" max="11" width="11.375" style="5" customWidth="1"/>
    <col min="12" max="47" width="5.125" style="5" customWidth="1"/>
    <col min="48" max="16384" width="11.375" style="4" customWidth="1"/>
  </cols>
  <sheetData>
    <row r="1" ht="15" customHeight="1"/>
    <row r="2" spans="1:10" ht="22.5">
      <c r="A2" s="103" t="s">
        <v>42</v>
      </c>
      <c r="B2" s="103"/>
      <c r="C2" s="103"/>
      <c r="D2" s="103"/>
      <c r="E2" s="103"/>
      <c r="F2" s="103"/>
      <c r="G2" s="103"/>
      <c r="H2" s="96"/>
      <c r="I2" s="96"/>
      <c r="J2" s="6"/>
    </row>
    <row r="3" spans="1:10" ht="15.75" customHeight="1">
      <c r="A3" s="104" t="s">
        <v>0</v>
      </c>
      <c r="B3" s="104"/>
      <c r="C3" s="104"/>
      <c r="D3" s="104"/>
      <c r="E3" s="104"/>
      <c r="F3" s="104"/>
      <c r="G3" s="104"/>
      <c r="H3" s="96"/>
      <c r="I3" s="96"/>
      <c r="J3" s="6"/>
    </row>
    <row r="4" ht="6.75" customHeight="1">
      <c r="F4" s="7"/>
    </row>
    <row r="5" ht="13.5" thickBot="1">
      <c r="F5" s="7"/>
    </row>
    <row r="6" spans="1:47" s="1" customFormat="1" ht="15.75" thickBot="1">
      <c r="A6" s="8" t="s">
        <v>1</v>
      </c>
      <c r="B6" s="9">
        <v>2010</v>
      </c>
      <c r="C6" s="9">
        <v>2011</v>
      </c>
      <c r="D6" s="9">
        <v>2012</v>
      </c>
      <c r="E6" s="9">
        <v>2013</v>
      </c>
      <c r="F6" s="9" t="s">
        <v>40</v>
      </c>
      <c r="G6" s="9">
        <v>2016</v>
      </c>
      <c r="H6" s="9">
        <v>2017</v>
      </c>
      <c r="I6" s="9">
        <v>2018</v>
      </c>
      <c r="J6" s="9">
        <v>2019</v>
      </c>
      <c r="K6" s="8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s="1" customFormat="1" ht="15">
      <c r="A7" s="10" t="s">
        <v>2</v>
      </c>
      <c r="B7" s="11">
        <v>0.69</v>
      </c>
      <c r="C7" s="11">
        <v>0.81</v>
      </c>
      <c r="D7" s="11">
        <v>0.96</v>
      </c>
      <c r="E7" s="11">
        <v>0.97</v>
      </c>
      <c r="F7" s="11">
        <v>0.97</v>
      </c>
      <c r="G7" s="11">
        <v>1</v>
      </c>
      <c r="H7" s="11">
        <v>0.847</v>
      </c>
      <c r="I7" s="11">
        <v>0.996</v>
      </c>
      <c r="J7" s="11">
        <v>0.8</v>
      </c>
      <c r="K7" s="12">
        <v>0.97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ht="15" customHeight="1">
      <c r="D8" s="3" t="s">
        <v>39</v>
      </c>
    </row>
    <row r="9" ht="15" customHeight="1"/>
    <row r="10" spans="1:9" ht="18.75">
      <c r="A10" s="105" t="s">
        <v>3</v>
      </c>
      <c r="B10" s="105"/>
      <c r="C10" s="105"/>
      <c r="D10" s="105"/>
      <c r="E10" s="105"/>
      <c r="F10" s="105"/>
      <c r="G10" s="105"/>
      <c r="H10" s="106"/>
      <c r="I10" s="106"/>
    </row>
    <row r="11" spans="1:10" ht="12" customHeight="1" thickBot="1">
      <c r="A11" s="108"/>
      <c r="B11" s="108"/>
      <c r="C11" s="108"/>
      <c r="D11" s="108"/>
      <c r="E11" s="108"/>
      <c r="F11" s="108"/>
      <c r="G11" s="108"/>
      <c r="H11" s="13"/>
      <c r="J11" s="4"/>
    </row>
    <row r="12" spans="2:46" s="1" customFormat="1" ht="15.75" thickBot="1">
      <c r="B12" s="97" t="s">
        <v>4</v>
      </c>
      <c r="C12" s="98"/>
      <c r="D12" s="99"/>
      <c r="E12" s="97" t="s">
        <v>5</v>
      </c>
      <c r="F12" s="100"/>
      <c r="G12" s="101"/>
      <c r="H12" s="14" t="s">
        <v>6</v>
      </c>
      <c r="I12" s="95" t="s">
        <v>7</v>
      </c>
      <c r="J12" s="9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s="1" customFormat="1" ht="15">
      <c r="A14" s="22">
        <v>2010</v>
      </c>
      <c r="B14" s="23">
        <v>0.6</v>
      </c>
      <c r="C14" s="24">
        <v>0.85</v>
      </c>
      <c r="D14" s="25">
        <v>0.027</v>
      </c>
      <c r="E14" s="26">
        <v>0.6</v>
      </c>
      <c r="F14" s="24">
        <v>0.8405</v>
      </c>
      <c r="G14" s="25">
        <v>0.016</v>
      </c>
      <c r="H14" s="27" t="s">
        <v>14</v>
      </c>
      <c r="I14" s="84">
        <v>0.67</v>
      </c>
      <c r="J14" s="84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s="1" customFormat="1" ht="15">
      <c r="A15" s="22">
        <v>2011</v>
      </c>
      <c r="B15" s="23">
        <v>0.6</v>
      </c>
      <c r="C15" s="24">
        <v>0.8797</v>
      </c>
      <c r="D15" s="25">
        <f aca="true" t="shared" si="0" ref="D15:D22">(C15-C14)/C14</f>
        <v>0.03494117647058831</v>
      </c>
      <c r="E15" s="26">
        <v>0.6</v>
      </c>
      <c r="F15" s="24">
        <v>0.8539</v>
      </c>
      <c r="G15" s="25">
        <f aca="true" t="shared" si="1" ref="G15:G22">(F15-F14)/F14</f>
        <v>0.015942891136228397</v>
      </c>
      <c r="H15" s="27" t="s">
        <v>14</v>
      </c>
      <c r="I15" s="84">
        <v>0.695</v>
      </c>
      <c r="J15" s="84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s="1" customFormat="1" ht="15">
      <c r="A16" s="22">
        <v>2012</v>
      </c>
      <c r="B16" s="23">
        <v>0.6</v>
      </c>
      <c r="C16" s="24">
        <v>0.8585</v>
      </c>
      <c r="D16" s="25">
        <f t="shared" si="0"/>
        <v>-0.024099124701602814</v>
      </c>
      <c r="E16" s="26">
        <v>0.6</v>
      </c>
      <c r="F16" s="24">
        <v>0.8521</v>
      </c>
      <c r="G16" s="25">
        <f t="shared" si="1"/>
        <v>-0.0021079751727368823</v>
      </c>
      <c r="H16" s="27" t="s">
        <v>14</v>
      </c>
      <c r="I16" s="84">
        <v>0.6939</v>
      </c>
      <c r="J16" s="84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s="1" customFormat="1" ht="15">
      <c r="A17" s="22">
        <v>2013</v>
      </c>
      <c r="B17" s="23">
        <v>0.6</v>
      </c>
      <c r="C17" s="24">
        <v>0.878</v>
      </c>
      <c r="D17" s="25">
        <f t="shared" si="0"/>
        <v>0.022714036109493258</v>
      </c>
      <c r="E17" s="26">
        <v>0.6</v>
      </c>
      <c r="F17" s="24">
        <v>0.869</v>
      </c>
      <c r="G17" s="25">
        <f t="shared" si="1"/>
        <v>0.019833352892852985</v>
      </c>
      <c r="H17" s="27" t="s">
        <v>14</v>
      </c>
      <c r="I17" s="84">
        <v>0.7081</v>
      </c>
      <c r="J17" s="84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s="1" customFormat="1" ht="15">
      <c r="A18" s="78">
        <v>2015</v>
      </c>
      <c r="B18" s="23">
        <v>0.6</v>
      </c>
      <c r="C18" s="24">
        <v>0.8462</v>
      </c>
      <c r="D18" s="25">
        <f t="shared" si="0"/>
        <v>-0.036218678815489805</v>
      </c>
      <c r="E18" s="26">
        <v>0.6</v>
      </c>
      <c r="F18" s="24">
        <v>0.8377</v>
      </c>
      <c r="G18" s="25">
        <f t="shared" si="1"/>
        <v>-0.03601841196777905</v>
      </c>
      <c r="H18" s="27" t="s">
        <v>14</v>
      </c>
      <c r="I18" s="84">
        <v>0.7083</v>
      </c>
      <c r="J18" s="84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s="31" customFormat="1" ht="15">
      <c r="A19" s="78">
        <v>2016</v>
      </c>
      <c r="B19" s="23">
        <v>0.6</v>
      </c>
      <c r="C19" s="24">
        <v>0.8666</v>
      </c>
      <c r="D19" s="25">
        <f t="shared" si="0"/>
        <v>0.02410777593949431</v>
      </c>
      <c r="E19" s="26">
        <v>0.6</v>
      </c>
      <c r="F19" s="24">
        <v>0.8546</v>
      </c>
      <c r="G19" s="25">
        <f t="shared" si="1"/>
        <v>0.020174286737495554</v>
      </c>
      <c r="H19" s="27" t="s">
        <v>14</v>
      </c>
      <c r="I19" s="84">
        <v>0.7158</v>
      </c>
      <c r="J19" s="84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s="1" customFormat="1" ht="15">
      <c r="A20" s="78">
        <v>2017</v>
      </c>
      <c r="B20" s="23">
        <v>0.6</v>
      </c>
      <c r="C20" s="24">
        <v>0.8</v>
      </c>
      <c r="D20" s="25">
        <f t="shared" si="0"/>
        <v>-0.07685206554350334</v>
      </c>
      <c r="E20" s="26">
        <v>0.6</v>
      </c>
      <c r="F20" s="24">
        <v>0.688</v>
      </c>
      <c r="G20" s="25">
        <f t="shared" si="1"/>
        <v>-0.19494500351041433</v>
      </c>
      <c r="H20" s="27" t="s">
        <v>14</v>
      </c>
      <c r="I20" s="84">
        <v>0.7517</v>
      </c>
      <c r="J20" s="84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"/>
      <c r="U20" s="2"/>
      <c r="V20" s="2"/>
      <c r="W20" s="28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25" ht="15.75" thickBot="1">
      <c r="A21" s="78">
        <v>2018</v>
      </c>
      <c r="B21" s="23">
        <v>0.6</v>
      </c>
      <c r="C21" s="24">
        <v>0.8227</v>
      </c>
      <c r="D21" s="86">
        <f t="shared" si="0"/>
        <v>0.028374999999999928</v>
      </c>
      <c r="E21" s="26">
        <v>0.6</v>
      </c>
      <c r="F21" s="24">
        <v>0.415</v>
      </c>
      <c r="G21" s="86">
        <f t="shared" si="1"/>
        <v>-0.39680232558139533</v>
      </c>
      <c r="H21" s="27" t="s">
        <v>14</v>
      </c>
      <c r="I21" s="84">
        <v>0.7593</v>
      </c>
      <c r="J21" s="84">
        <v>0.7154</v>
      </c>
      <c r="T21" s="36"/>
      <c r="U21" s="37"/>
      <c r="X21" s="36"/>
      <c r="Y21" s="37"/>
    </row>
    <row r="22" spans="1:47" s="91" customFormat="1" ht="15.75" thickBot="1">
      <c r="A22" s="78">
        <v>2019</v>
      </c>
      <c r="B22" s="110">
        <v>0.6</v>
      </c>
      <c r="C22" s="111">
        <v>0.823</v>
      </c>
      <c r="D22" s="112">
        <f t="shared" si="0"/>
        <v>0.000364652971921681</v>
      </c>
      <c r="E22" s="113">
        <v>0.6</v>
      </c>
      <c r="F22" s="111">
        <v>0.6454</v>
      </c>
      <c r="G22" s="112">
        <f t="shared" si="1"/>
        <v>0.5551807228915663</v>
      </c>
      <c r="H22" s="27" t="s">
        <v>14</v>
      </c>
      <c r="I22" s="84">
        <v>0.7365</v>
      </c>
      <c r="J22" s="84">
        <v>0.6923</v>
      </c>
      <c r="K22" s="37"/>
      <c r="L22" s="37"/>
      <c r="M22" s="37"/>
      <c r="N22" s="37"/>
      <c r="O22" s="37"/>
      <c r="P22" s="37"/>
      <c r="Q22" s="37"/>
      <c r="R22" s="37"/>
      <c r="S22" s="37"/>
      <c r="T22" s="36"/>
      <c r="U22" s="37"/>
      <c r="V22" s="37"/>
      <c r="W22" s="37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</row>
    <row r="23" spans="1:47" s="91" customFormat="1" ht="15" thickBot="1">
      <c r="A23" s="77">
        <v>2020</v>
      </c>
      <c r="B23" s="87">
        <v>0.6</v>
      </c>
      <c r="C23" s="88">
        <v>0.8841</v>
      </c>
      <c r="D23" s="89">
        <f>(C23-C22)/C22</f>
        <v>0.07424058323207781</v>
      </c>
      <c r="E23" s="90">
        <v>0.6</v>
      </c>
      <c r="F23" s="88">
        <v>0.8767</v>
      </c>
      <c r="G23" s="89">
        <f>(F23-F22)/F22</f>
        <v>0.3583823985125505</v>
      </c>
      <c r="H23" s="29" t="s">
        <v>14</v>
      </c>
      <c r="I23" s="85">
        <v>0.7374</v>
      </c>
      <c r="J23" s="85">
        <v>0.708</v>
      </c>
      <c r="K23" s="37"/>
      <c r="L23" s="37"/>
      <c r="M23" s="37"/>
      <c r="N23" s="37"/>
      <c r="O23" s="37"/>
      <c r="P23" s="37"/>
      <c r="Q23" s="37"/>
      <c r="R23" s="37"/>
      <c r="S23" s="37"/>
      <c r="T23" s="36"/>
      <c r="U23" s="37"/>
      <c r="V23" s="37"/>
      <c r="W23" s="37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</row>
    <row r="24" spans="20:25" ht="12">
      <c r="T24" s="36"/>
      <c r="U24" s="37"/>
      <c r="X24" s="36"/>
      <c r="Y24" s="37"/>
    </row>
    <row r="25" spans="20:25" ht="12">
      <c r="T25" s="36"/>
      <c r="U25" s="37"/>
      <c r="X25" s="36"/>
      <c r="Y25" s="37"/>
    </row>
    <row r="26" spans="20:25" ht="12">
      <c r="T26" s="36"/>
      <c r="U26" s="37"/>
      <c r="X26" s="36"/>
      <c r="Y26" s="37"/>
    </row>
    <row r="27" spans="20:25" ht="12">
      <c r="T27" s="36"/>
      <c r="U27" s="37"/>
      <c r="X27" s="36"/>
      <c r="Y27" s="37"/>
    </row>
    <row r="28" spans="20:25" ht="12">
      <c r="T28" s="36"/>
      <c r="U28" s="37"/>
      <c r="X28" s="36"/>
      <c r="Y28" s="37"/>
    </row>
    <row r="29" spans="20:25" ht="12">
      <c r="T29" s="36"/>
      <c r="U29" s="37"/>
      <c r="X29" s="36"/>
      <c r="Y29" s="37"/>
    </row>
    <row r="30" spans="20:25" ht="12">
      <c r="T30" s="36"/>
      <c r="U30" s="37"/>
      <c r="X30" s="36"/>
      <c r="Y30" s="37"/>
    </row>
    <row r="31" spans="12:13" ht="12">
      <c r="L31" s="37"/>
      <c r="M31" s="37"/>
    </row>
    <row r="33" ht="12">
      <c r="W33" s="38"/>
    </row>
    <row r="34" ht="12">
      <c r="W34" s="38"/>
    </row>
    <row r="35" ht="12">
      <c r="W35" s="38"/>
    </row>
    <row r="36" ht="12">
      <c r="W36" s="38"/>
    </row>
    <row r="37" ht="12">
      <c r="W37" s="38"/>
    </row>
    <row r="38" ht="12">
      <c r="W38" s="38"/>
    </row>
    <row r="55" ht="12" customHeight="1"/>
    <row r="56" spans="1:9" ht="18.75" customHeight="1">
      <c r="A56" s="107" t="s">
        <v>15</v>
      </c>
      <c r="B56" s="107"/>
      <c r="C56" s="107"/>
      <c r="D56" s="107"/>
      <c r="E56" s="107"/>
      <c r="F56" s="107"/>
      <c r="G56" s="107"/>
      <c r="H56" s="106"/>
      <c r="I56" s="106"/>
    </row>
    <row r="57" ht="12.75" thickBot="1"/>
    <row r="58" spans="2:43" s="7" customFormat="1" ht="13.5" customHeight="1" thickBot="1">
      <c r="B58" s="93">
        <v>2016</v>
      </c>
      <c r="C58" s="94"/>
      <c r="D58" s="93">
        <v>2017</v>
      </c>
      <c r="E58" s="94"/>
      <c r="F58" s="93">
        <v>2018</v>
      </c>
      <c r="G58" s="94"/>
      <c r="H58" s="93">
        <v>2019</v>
      </c>
      <c r="I58" s="94"/>
      <c r="J58" s="93">
        <v>2020</v>
      </c>
      <c r="K58" s="94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</row>
    <row r="59" spans="1:43" s="7" customFormat="1" ht="13.5" thickBot="1">
      <c r="A59" s="81" t="s">
        <v>16</v>
      </c>
      <c r="B59" s="40" t="s">
        <v>17</v>
      </c>
      <c r="C59" s="18" t="s">
        <v>18</v>
      </c>
      <c r="D59" s="40" t="s">
        <v>17</v>
      </c>
      <c r="E59" s="18" t="s">
        <v>18</v>
      </c>
      <c r="F59" s="40" t="s">
        <v>17</v>
      </c>
      <c r="G59" s="18" t="s">
        <v>18</v>
      </c>
      <c r="H59" s="40" t="s">
        <v>17</v>
      </c>
      <c r="I59" s="18" t="s">
        <v>18</v>
      </c>
      <c r="J59" s="40" t="s">
        <v>17</v>
      </c>
      <c r="K59" s="18" t="s">
        <v>18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</row>
    <row r="60" spans="1:43" s="7" customFormat="1" ht="12.75">
      <c r="A60" s="44" t="s">
        <v>19</v>
      </c>
      <c r="B60" s="41">
        <v>1361</v>
      </c>
      <c r="C60" s="42">
        <f>B60/B70</f>
        <v>0.8666029926774912</v>
      </c>
      <c r="D60" s="41">
        <v>1010.1</v>
      </c>
      <c r="E60" s="42">
        <f>D60/D70</f>
        <v>0.75442527447905</v>
      </c>
      <c r="F60" s="41">
        <v>1364.86</v>
      </c>
      <c r="G60" s="42">
        <f>F60/F70</f>
        <v>0.8227004219409282</v>
      </c>
      <c r="H60" s="41">
        <v>1113.58</v>
      </c>
      <c r="I60" s="42">
        <f>H60/H70</f>
        <v>0.8230450849963045</v>
      </c>
      <c r="J60" s="41">
        <v>1299.7</v>
      </c>
      <c r="K60" s="42">
        <f>J60/J70</f>
        <v>0.8841496598639456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</row>
    <row r="61" spans="1:43" s="7" customFormat="1" ht="12.75">
      <c r="A61" s="44" t="s">
        <v>25</v>
      </c>
      <c r="B61" s="45">
        <v>65.5</v>
      </c>
      <c r="C61" s="46">
        <f>B61/B70</f>
        <v>0.04170646290990131</v>
      </c>
      <c r="D61" s="45">
        <v>68.8</v>
      </c>
      <c r="E61" s="46">
        <f>D61/D70</f>
        <v>0.05138546568078273</v>
      </c>
      <c r="F61" s="45">
        <v>61.139999999999986</v>
      </c>
      <c r="G61" s="46">
        <f>F61/F70</f>
        <v>0.03685352622061482</v>
      </c>
      <c r="H61" s="45">
        <v>56.42</v>
      </c>
      <c r="I61" s="46">
        <f>H61/H70</f>
        <v>0.041699926090169995</v>
      </c>
      <c r="J61" s="45">
        <v>71.29999999999998</v>
      </c>
      <c r="K61" s="46">
        <f>J61/J70</f>
        <v>0.04850340136054421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</row>
    <row r="62" spans="1:43" s="7" customFormat="1" ht="12.75">
      <c r="A62" s="44" t="s">
        <v>22</v>
      </c>
      <c r="B62" s="45">
        <v>23</v>
      </c>
      <c r="C62" s="46">
        <f>B62/B70</f>
        <v>0.014645017510347023</v>
      </c>
      <c r="D62" s="45">
        <v>27</v>
      </c>
      <c r="E62" s="46">
        <f>D62/D70</f>
        <v>0.020165807752632756</v>
      </c>
      <c r="F62" s="45">
        <v>54</v>
      </c>
      <c r="G62" s="46">
        <f>F62/F70</f>
        <v>0.0325497287522604</v>
      </c>
      <c r="H62" s="45">
        <v>42</v>
      </c>
      <c r="I62" s="46">
        <f>H62/H70</f>
        <v>0.031042128603104215</v>
      </c>
      <c r="J62" s="45">
        <v>26</v>
      </c>
      <c r="K62" s="46">
        <f>J62/J70</f>
        <v>0.017687074829931974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</row>
    <row r="63" spans="1:43" s="7" customFormat="1" ht="12.75">
      <c r="A63" s="44" t="s">
        <v>20</v>
      </c>
      <c r="B63" s="45">
        <v>20</v>
      </c>
      <c r="C63" s="46">
        <f>B63/B70</f>
        <v>0.012734797835084369</v>
      </c>
      <c r="D63" s="45">
        <v>42</v>
      </c>
      <c r="E63" s="46">
        <f>D63/D70</f>
        <v>0.031369034281873175</v>
      </c>
      <c r="F63" s="45">
        <v>41</v>
      </c>
      <c r="G63" s="46">
        <f>F63/F70</f>
        <v>0.02471368294153104</v>
      </c>
      <c r="H63" s="45">
        <v>33</v>
      </c>
      <c r="I63" s="46">
        <f>H63/H70</f>
        <v>0.024390243902439025</v>
      </c>
      <c r="J63" s="45">
        <v>7</v>
      </c>
      <c r="K63" s="46">
        <f>J63/J70</f>
        <v>0.004761904761904762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</row>
    <row r="64" spans="1:43" s="7" customFormat="1" ht="12.75">
      <c r="A64" s="44" t="s">
        <v>21</v>
      </c>
      <c r="B64" s="45">
        <v>69</v>
      </c>
      <c r="C64" s="46">
        <f>B64/B70</f>
        <v>0.04393505253104107</v>
      </c>
      <c r="D64" s="45">
        <v>78</v>
      </c>
      <c r="E64" s="46">
        <f>D64/D70</f>
        <v>0.058256777952050184</v>
      </c>
      <c r="F64" s="45">
        <v>58</v>
      </c>
      <c r="G64" s="46">
        <f>F64/F70</f>
        <v>0.03496081977094635</v>
      </c>
      <c r="H64" s="45">
        <v>28</v>
      </c>
      <c r="I64" s="46">
        <f>H64/H70</f>
        <v>0.020694752402069475</v>
      </c>
      <c r="J64" s="45">
        <v>28</v>
      </c>
      <c r="K64" s="46">
        <f>J64/J70</f>
        <v>0.01904761904761905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</row>
    <row r="65" spans="1:43" s="7" customFormat="1" ht="12.75" customHeight="1">
      <c r="A65" s="47" t="s">
        <v>26</v>
      </c>
      <c r="B65" s="45">
        <v>13</v>
      </c>
      <c r="C65" s="46">
        <f>B65/B70</f>
        <v>0.008277618592804839</v>
      </c>
      <c r="D65" s="45">
        <v>7</v>
      </c>
      <c r="E65" s="46">
        <f>D65/D70</f>
        <v>0.005228172380312196</v>
      </c>
      <c r="F65" s="45"/>
      <c r="G65" s="46">
        <f>F65/F70</f>
        <v>0</v>
      </c>
      <c r="H65" s="45">
        <v>14</v>
      </c>
      <c r="I65" s="46">
        <f>H65/H70</f>
        <v>0.010347376201034738</v>
      </c>
      <c r="J65" s="45">
        <v>14</v>
      </c>
      <c r="K65" s="46">
        <f>J65/J70</f>
        <v>0.009523809523809525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</row>
    <row r="66" spans="1:47" ht="12.75">
      <c r="A66" s="44" t="s">
        <v>34</v>
      </c>
      <c r="B66" s="45">
        <v>13</v>
      </c>
      <c r="C66" s="46">
        <f>B66/B70</f>
        <v>0.008277618592804839</v>
      </c>
      <c r="D66" s="45">
        <v>36</v>
      </c>
      <c r="E66" s="46">
        <f>D66/D70</f>
        <v>0.02688774367017701</v>
      </c>
      <c r="F66" s="45">
        <v>15</v>
      </c>
      <c r="G66" s="46">
        <f>F66/F70</f>
        <v>0.009041591320072333</v>
      </c>
      <c r="H66" s="45">
        <v>28</v>
      </c>
      <c r="I66" s="46">
        <f>H66/H70</f>
        <v>0.020694752402069475</v>
      </c>
      <c r="J66" s="45">
        <v>10</v>
      </c>
      <c r="K66" s="46">
        <f>J66/J70</f>
        <v>0.006802721088435374</v>
      </c>
      <c r="AR66" s="4"/>
      <c r="AS66" s="4"/>
      <c r="AT66" s="4"/>
      <c r="AU66" s="4"/>
    </row>
    <row r="67" spans="1:43" s="7" customFormat="1" ht="12.75">
      <c r="A67" s="44" t="s">
        <v>32</v>
      </c>
      <c r="B67" s="45">
        <v>0</v>
      </c>
      <c r="C67" s="46">
        <f>B67/B70</f>
        <v>0</v>
      </c>
      <c r="D67" s="45">
        <v>13</v>
      </c>
      <c r="E67" s="46">
        <f>D67/D70</f>
        <v>0.009709462992008365</v>
      </c>
      <c r="F67" s="45">
        <v>14</v>
      </c>
      <c r="G67" s="46">
        <f>F67/F70</f>
        <v>0.008438818565400843</v>
      </c>
      <c r="H67" s="45">
        <v>17</v>
      </c>
      <c r="I67" s="46">
        <f>H67/H70</f>
        <v>0.012564671101256468</v>
      </c>
      <c r="J67" s="45">
        <v>0</v>
      </c>
      <c r="K67" s="46">
        <f>J67/J70</f>
        <v>0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</row>
    <row r="68" spans="1:43" s="7" customFormat="1" ht="12.75">
      <c r="A68" s="44" t="s">
        <v>24</v>
      </c>
      <c r="B68" s="45">
        <v>0</v>
      </c>
      <c r="C68" s="46">
        <f>B68/B70</f>
        <v>0</v>
      </c>
      <c r="D68" s="45">
        <v>17</v>
      </c>
      <c r="E68" s="46">
        <f>D68/D70</f>
        <v>0.012696990066472477</v>
      </c>
      <c r="F68" s="45">
        <v>27</v>
      </c>
      <c r="G68" s="46">
        <f>F68/F70</f>
        <v>0.0162748643761302</v>
      </c>
      <c r="H68" s="45">
        <v>6</v>
      </c>
      <c r="I68" s="46">
        <f>H68/H70</f>
        <v>0.004434589800443459</v>
      </c>
      <c r="J68" s="45">
        <v>7</v>
      </c>
      <c r="K68" s="46">
        <f>J68/J70</f>
        <v>0.004761904761904762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</row>
    <row r="69" spans="1:43" s="7" customFormat="1" ht="12.75">
      <c r="A69" s="44" t="s">
        <v>23</v>
      </c>
      <c r="B69" s="45">
        <v>6</v>
      </c>
      <c r="C69" s="46">
        <f>B69/B70</f>
        <v>0.0038204393505253103</v>
      </c>
      <c r="D69" s="45">
        <v>40</v>
      </c>
      <c r="E69" s="46">
        <f>D69/D70</f>
        <v>0.029875270744641122</v>
      </c>
      <c r="F69" s="45">
        <v>24</v>
      </c>
      <c r="G69" s="46">
        <f>F69/F70</f>
        <v>0.014466546112115732</v>
      </c>
      <c r="H69" s="45">
        <v>15</v>
      </c>
      <c r="I69" s="46">
        <f>H69/H70</f>
        <v>0.011086474501108648</v>
      </c>
      <c r="J69" s="45">
        <v>7</v>
      </c>
      <c r="K69" s="46">
        <f>J69/J70</f>
        <v>0.004761904761904762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</row>
    <row r="70" spans="1:43" s="7" customFormat="1" ht="13.5" thickBot="1">
      <c r="A70" s="44" t="s">
        <v>27</v>
      </c>
      <c r="B70" s="82">
        <f aca="true" t="shared" si="2" ref="B70:I70">SUM(B60:B69)</f>
        <v>1570.5</v>
      </c>
      <c r="C70" s="83">
        <f t="shared" si="2"/>
        <v>0.9999999999999999</v>
      </c>
      <c r="D70" s="82">
        <f t="shared" si="2"/>
        <v>1338.9</v>
      </c>
      <c r="E70" s="83">
        <f t="shared" si="2"/>
        <v>1</v>
      </c>
      <c r="F70" s="82">
        <f t="shared" si="2"/>
        <v>1659</v>
      </c>
      <c r="G70" s="83">
        <f t="shared" si="2"/>
        <v>0.9999999999999999</v>
      </c>
      <c r="H70" s="82">
        <f t="shared" si="2"/>
        <v>1353</v>
      </c>
      <c r="I70" s="83">
        <f t="shared" si="2"/>
        <v>1</v>
      </c>
      <c r="J70" s="82">
        <f>SUM(J60:J69)</f>
        <v>1470</v>
      </c>
      <c r="K70" s="83">
        <f>SUM(K60:K69)</f>
        <v>0.9999999999999999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</row>
    <row r="71" spans="1:47" s="7" customFormat="1" ht="12.75">
      <c r="A71" s="48"/>
      <c r="B71" s="49"/>
      <c r="C71" s="50"/>
      <c r="D71" s="51"/>
      <c r="E71" s="43"/>
      <c r="F71" s="51"/>
      <c r="G71" s="43"/>
      <c r="H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</row>
    <row r="72" spans="1:47" s="7" customFormat="1" ht="12.75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</row>
    <row r="73" spans="1:47" s="7" customFormat="1" ht="12.75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</row>
    <row r="74" spans="1:47" s="7" customFormat="1" ht="12.75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</row>
    <row r="75" spans="1:47" s="7" customFormat="1" ht="12.75">
      <c r="A75" s="48"/>
      <c r="B75" s="49"/>
      <c r="C75" s="50"/>
      <c r="D75" s="51"/>
      <c r="E75" s="43"/>
      <c r="F75" s="51"/>
      <c r="G75" s="43"/>
      <c r="H75" s="43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</row>
    <row r="76" spans="1:47" s="7" customFormat="1" ht="12.75">
      <c r="A76" s="48"/>
      <c r="B76" s="49"/>
      <c r="C76" s="50"/>
      <c r="D76" s="51"/>
      <c r="E76" s="43"/>
      <c r="F76" s="51"/>
      <c r="G76" s="43"/>
      <c r="H76" s="43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</row>
    <row r="87" ht="12"/>
    <row r="88" ht="12"/>
    <row r="90" ht="7.5" customHeight="1"/>
    <row r="91" spans="1:9" ht="40.5" customHeight="1">
      <c r="A91" s="52"/>
      <c r="B91" s="102" t="s">
        <v>35</v>
      </c>
      <c r="C91" s="102"/>
      <c r="D91" s="102"/>
      <c r="E91" s="102"/>
      <c r="F91" s="102"/>
      <c r="G91" s="52"/>
      <c r="H91" s="53"/>
      <c r="I91" s="53"/>
    </row>
    <row r="92" ht="12.75" thickBot="1"/>
    <row r="93" spans="4:45" s="7" customFormat="1" ht="13.5" thickBot="1">
      <c r="D93" s="54">
        <v>2016</v>
      </c>
      <c r="E93" s="54">
        <v>2017</v>
      </c>
      <c r="F93" s="54">
        <v>2018</v>
      </c>
      <c r="G93" s="54">
        <v>2019</v>
      </c>
      <c r="H93" s="54">
        <v>2020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</row>
    <row r="94" spans="2:45" s="7" customFormat="1" ht="12.75">
      <c r="B94" s="44" t="s">
        <v>25</v>
      </c>
      <c r="C94" s="55"/>
      <c r="D94" s="56">
        <v>56</v>
      </c>
      <c r="E94" s="56">
        <v>43</v>
      </c>
      <c r="F94" s="56">
        <v>60</v>
      </c>
      <c r="G94" s="56">
        <v>42</v>
      </c>
      <c r="H94" s="56">
        <v>43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</row>
    <row r="95" spans="2:45" s="7" customFormat="1" ht="12.75">
      <c r="B95" s="44" t="s">
        <v>22</v>
      </c>
      <c r="C95" s="57"/>
      <c r="D95" s="56">
        <v>22</v>
      </c>
      <c r="E95" s="56">
        <v>13</v>
      </c>
      <c r="F95" s="56">
        <v>18</v>
      </c>
      <c r="G95" s="56">
        <v>14</v>
      </c>
      <c r="H95" s="56">
        <v>10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</row>
    <row r="96" spans="2:45" s="7" customFormat="1" ht="12.75">
      <c r="B96" s="44" t="s">
        <v>20</v>
      </c>
      <c r="C96" s="57"/>
      <c r="D96" s="56">
        <v>19</v>
      </c>
      <c r="E96" s="56">
        <v>14</v>
      </c>
      <c r="F96" s="56">
        <v>35</v>
      </c>
      <c r="G96" s="56">
        <v>22</v>
      </c>
      <c r="H96" s="56">
        <v>25</v>
      </c>
      <c r="I96" s="58"/>
      <c r="J96" s="58"/>
      <c r="K96" s="58"/>
      <c r="L96" s="58"/>
      <c r="M96" s="58"/>
      <c r="N96" s="58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</row>
    <row r="97" spans="2:45" s="7" customFormat="1" ht="12.75">
      <c r="B97" s="44" t="s">
        <v>21</v>
      </c>
      <c r="C97" s="57"/>
      <c r="D97" s="56">
        <v>91</v>
      </c>
      <c r="E97" s="56">
        <v>62</v>
      </c>
      <c r="F97" s="56">
        <v>81</v>
      </c>
      <c r="G97" s="56">
        <v>51</v>
      </c>
      <c r="H97" s="56">
        <v>55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</row>
    <row r="98" spans="2:45" s="7" customFormat="1" ht="12.75" customHeight="1">
      <c r="B98" s="47" t="s">
        <v>26</v>
      </c>
      <c r="C98" s="57"/>
      <c r="D98" s="56">
        <v>101</v>
      </c>
      <c r="E98" s="56">
        <v>67</v>
      </c>
      <c r="F98" s="56">
        <v>99</v>
      </c>
      <c r="G98" s="56">
        <v>72</v>
      </c>
      <c r="H98" s="56">
        <v>99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</row>
    <row r="99" spans="2:45" s="7" customFormat="1" ht="12.75" customHeight="1">
      <c r="B99" s="47" t="s">
        <v>34</v>
      </c>
      <c r="C99" s="57"/>
      <c r="D99" s="56">
        <v>57</v>
      </c>
      <c r="E99" s="56">
        <v>38</v>
      </c>
      <c r="F99" s="56"/>
      <c r="G99" s="56"/>
      <c r="H99" s="56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</row>
    <row r="100" spans="2:45" s="7" customFormat="1" ht="15" customHeight="1">
      <c r="B100" s="44" t="s">
        <v>32</v>
      </c>
      <c r="C100" s="57"/>
      <c r="D100" s="56">
        <v>56</v>
      </c>
      <c r="E100" s="56">
        <v>39</v>
      </c>
      <c r="F100" s="56">
        <v>60</v>
      </c>
      <c r="G100" s="56">
        <v>39</v>
      </c>
      <c r="H100" s="56">
        <v>36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</row>
    <row r="101" spans="2:45" s="7" customFormat="1" ht="15" customHeight="1">
      <c r="B101" s="44" t="s">
        <v>24</v>
      </c>
      <c r="C101" s="57"/>
      <c r="D101" s="56">
        <v>57</v>
      </c>
      <c r="E101" s="56">
        <v>35</v>
      </c>
      <c r="F101" s="56">
        <v>41</v>
      </c>
      <c r="G101" s="56">
        <v>32</v>
      </c>
      <c r="H101" s="56">
        <v>33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</row>
    <row r="102" spans="2:45" s="7" customFormat="1" ht="13.5" thickBot="1">
      <c r="B102" s="44" t="s">
        <v>23</v>
      </c>
      <c r="C102" s="59"/>
      <c r="D102" s="60">
        <v>17</v>
      </c>
      <c r="E102" s="60">
        <v>8</v>
      </c>
      <c r="F102" s="60">
        <v>9</v>
      </c>
      <c r="G102" s="60">
        <v>10</v>
      </c>
      <c r="H102" s="60">
        <v>7</v>
      </c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</row>
    <row r="105" spans="2:63" ht="18.75" customHeight="1">
      <c r="B105" s="102" t="s">
        <v>36</v>
      </c>
      <c r="C105" s="102"/>
      <c r="D105" s="102"/>
      <c r="E105" s="102"/>
      <c r="F105" s="102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48:63" ht="12"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61">
        <v>20.23</v>
      </c>
      <c r="D107" s="48" t="s">
        <v>37</v>
      </c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62">
        <v>24.53</v>
      </c>
      <c r="D108" s="48" t="s">
        <v>38</v>
      </c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</sheetData>
  <sheetProtection/>
  <mergeCells count="15">
    <mergeCell ref="B91:F91"/>
    <mergeCell ref="I12:J12"/>
    <mergeCell ref="B58:C58"/>
    <mergeCell ref="B105:F105"/>
    <mergeCell ref="D58:E58"/>
    <mergeCell ref="F58:G58"/>
    <mergeCell ref="H58:I58"/>
    <mergeCell ref="J58:K58"/>
    <mergeCell ref="A2:I2"/>
    <mergeCell ref="A3:I3"/>
    <mergeCell ref="A10:I10"/>
    <mergeCell ref="A56:I56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BJ103"/>
  <sheetViews>
    <sheetView showGridLines="0" tabSelected="1" zoomScaleSheetLayoutView="100" zoomScalePageLayoutView="0" workbookViewId="0" topLeftCell="A73">
      <selection activeCell="Q28" sqref="Q28"/>
    </sheetView>
  </sheetViews>
  <sheetFormatPr defaultColWidth="11.375" defaultRowHeight="12"/>
  <cols>
    <col min="1" max="1" width="13.375" style="4" customWidth="1"/>
    <col min="2" max="2" width="11.75390625" style="4" customWidth="1"/>
    <col min="3" max="8" width="11.375" style="4" customWidth="1"/>
    <col min="9" max="10" width="11.375" style="5" customWidth="1"/>
    <col min="11" max="11" width="11.00390625" style="5" customWidth="1"/>
    <col min="12" max="46" width="5.125" style="5" customWidth="1"/>
    <col min="47" max="16384" width="11.375" style="4" customWidth="1"/>
  </cols>
  <sheetData>
    <row r="1" ht="15" customHeight="1"/>
    <row r="2" spans="1:9" ht="22.5">
      <c r="A2" s="103" t="s">
        <v>43</v>
      </c>
      <c r="B2" s="103"/>
      <c r="C2" s="103"/>
      <c r="D2" s="103"/>
      <c r="E2" s="103"/>
      <c r="F2" s="103"/>
      <c r="G2" s="103"/>
      <c r="H2" s="96"/>
      <c r="I2" s="6"/>
    </row>
    <row r="3" spans="1:9" ht="15.75" customHeight="1">
      <c r="A3" s="104" t="s">
        <v>0</v>
      </c>
      <c r="B3" s="104"/>
      <c r="C3" s="104"/>
      <c r="D3" s="104"/>
      <c r="E3" s="104"/>
      <c r="F3" s="104"/>
      <c r="G3" s="104"/>
      <c r="H3" s="96"/>
      <c r="I3" s="6"/>
    </row>
    <row r="4" ht="6.75" customHeight="1">
      <c r="F4" s="7"/>
    </row>
    <row r="5" ht="13.5" thickBot="1">
      <c r="F5" s="7"/>
    </row>
    <row r="6" spans="1:46" s="1" customFormat="1" ht="15.75" thickBot="1">
      <c r="A6" s="8" t="s">
        <v>1</v>
      </c>
      <c r="B6" s="9">
        <v>2016</v>
      </c>
      <c r="C6" s="9">
        <v>2017</v>
      </c>
      <c r="D6" s="9">
        <v>2018</v>
      </c>
      <c r="E6" s="9">
        <v>2019</v>
      </c>
      <c r="F6" s="8">
        <v>2020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s="1" customFormat="1" ht="15">
      <c r="A7" s="10" t="s">
        <v>2</v>
      </c>
      <c r="B7" s="11">
        <v>1</v>
      </c>
      <c r="C7" s="11">
        <v>0.167</v>
      </c>
      <c r="D7" s="11">
        <v>0.8261</v>
      </c>
      <c r="E7" s="11">
        <v>0.93</v>
      </c>
      <c r="F7" s="12">
        <v>0.8176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ht="15" customHeight="1">
      <c r="D8" s="3"/>
    </row>
    <row r="9" ht="15" customHeight="1"/>
    <row r="10" spans="1:8" ht="18.75">
      <c r="A10" s="105" t="s">
        <v>3</v>
      </c>
      <c r="B10" s="105"/>
      <c r="C10" s="105"/>
      <c r="D10" s="105"/>
      <c r="E10" s="105"/>
      <c r="F10" s="105"/>
      <c r="G10" s="105"/>
      <c r="H10" s="106"/>
    </row>
    <row r="11" spans="1:7" ht="12" customHeight="1" thickBot="1">
      <c r="A11" s="108"/>
      <c r="B11" s="108"/>
      <c r="C11" s="108"/>
      <c r="D11" s="108"/>
      <c r="E11" s="108"/>
      <c r="F11" s="108"/>
      <c r="G11" s="108"/>
    </row>
    <row r="12" spans="2:46" s="1" customFormat="1" ht="15.75" thickBot="1">
      <c r="B12" s="97" t="s">
        <v>4</v>
      </c>
      <c r="C12" s="98"/>
      <c r="D12" s="99"/>
      <c r="E12" s="97" t="s">
        <v>5</v>
      </c>
      <c r="F12" s="100"/>
      <c r="G12" s="101"/>
      <c r="H12" s="14" t="s">
        <v>6</v>
      </c>
      <c r="I12" s="115" t="s">
        <v>7</v>
      </c>
      <c r="J12" s="11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17" t="s">
        <v>12</v>
      </c>
      <c r="J13" s="117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s="31" customFormat="1" ht="15">
      <c r="A14" s="78">
        <v>2016</v>
      </c>
      <c r="B14" s="23">
        <v>0.6</v>
      </c>
      <c r="C14" s="24">
        <v>0.867</v>
      </c>
      <c r="D14" s="25" t="s">
        <v>41</v>
      </c>
      <c r="E14" s="26">
        <v>0.6</v>
      </c>
      <c r="F14" s="24">
        <v>0.867</v>
      </c>
      <c r="G14" s="25" t="s">
        <v>41</v>
      </c>
      <c r="H14" s="27" t="s">
        <v>14</v>
      </c>
      <c r="I14" s="118">
        <v>0.7158</v>
      </c>
      <c r="J14" s="118">
        <v>0.6789</v>
      </c>
      <c r="K14" s="21"/>
      <c r="L14" s="21"/>
      <c r="M14" s="21"/>
      <c r="N14" s="21"/>
      <c r="O14" s="21"/>
      <c r="P14" s="21"/>
      <c r="Q14" s="21"/>
      <c r="R14" s="21"/>
      <c r="S14" s="30"/>
      <c r="T14" s="21"/>
      <c r="U14" s="21"/>
      <c r="V14" s="21"/>
      <c r="W14" s="30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s="1" customFormat="1" ht="15.75" thickBot="1">
      <c r="A15" s="78">
        <v>2017</v>
      </c>
      <c r="B15" s="32">
        <v>0.6</v>
      </c>
      <c r="C15" s="33">
        <v>1</v>
      </c>
      <c r="D15" s="34">
        <f>(C15-C14)/C14</f>
        <v>0.15340253748558247</v>
      </c>
      <c r="E15" s="35">
        <v>0.6</v>
      </c>
      <c r="F15" s="33">
        <v>1</v>
      </c>
      <c r="G15" s="34">
        <f>(F15-F14)/F14</f>
        <v>0.15340253748558247</v>
      </c>
      <c r="H15" s="27" t="s">
        <v>14</v>
      </c>
      <c r="I15" s="118">
        <v>0.7517</v>
      </c>
      <c r="J15" s="118">
        <v>0.7189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24" ht="15.75" thickBot="1">
      <c r="A16" s="78">
        <v>2018</v>
      </c>
      <c r="B16" s="32">
        <v>0.6</v>
      </c>
      <c r="C16" s="33">
        <v>0.9251</v>
      </c>
      <c r="D16" s="34">
        <f>(C16-C15)/C15</f>
        <v>-0.07489999999999997</v>
      </c>
      <c r="E16" s="35">
        <v>0.6</v>
      </c>
      <c r="F16" s="33">
        <v>0.8779</v>
      </c>
      <c r="G16" s="34">
        <f>(F16-F15)/F15</f>
        <v>-0.12209999999999999</v>
      </c>
      <c r="H16" s="27" t="s">
        <v>14</v>
      </c>
      <c r="I16" s="119">
        <v>0.7593</v>
      </c>
      <c r="J16" s="119">
        <v>0.7154</v>
      </c>
      <c r="S16" s="36"/>
      <c r="T16" s="37"/>
      <c r="W16" s="36"/>
      <c r="X16" s="37"/>
    </row>
    <row r="17" spans="1:24" ht="15.75" thickBot="1">
      <c r="A17" s="78">
        <v>2019</v>
      </c>
      <c r="B17" s="32">
        <v>0.6</v>
      </c>
      <c r="C17" s="33">
        <v>0.9439</v>
      </c>
      <c r="D17" s="34">
        <f>(C17-C16)/C16</f>
        <v>0.020322127337585046</v>
      </c>
      <c r="E17" s="35">
        <v>0.6</v>
      </c>
      <c r="F17" s="33">
        <v>0.9638</v>
      </c>
      <c r="G17" s="34">
        <f>(F17-F16)/F16</f>
        <v>0.0978471352090215</v>
      </c>
      <c r="H17" s="27" t="s">
        <v>14</v>
      </c>
      <c r="I17" s="84">
        <v>0.7365</v>
      </c>
      <c r="J17" s="84">
        <v>0.6923</v>
      </c>
      <c r="S17" s="36"/>
      <c r="T17" s="37"/>
      <c r="W17" s="36"/>
      <c r="X17" s="37"/>
    </row>
    <row r="18" spans="1:24" ht="15.75" thickBot="1">
      <c r="A18" s="78">
        <v>2020</v>
      </c>
      <c r="B18" s="32">
        <v>0.6</v>
      </c>
      <c r="C18" s="33">
        <v>0.9736</v>
      </c>
      <c r="D18" s="34">
        <f>(C18-C17)/C17</f>
        <v>0.03146519758448995</v>
      </c>
      <c r="E18" s="35">
        <v>0.6</v>
      </c>
      <c r="F18" s="33">
        <v>0.9839</v>
      </c>
      <c r="G18" s="34">
        <f>(F18-F17)/F17</f>
        <v>0.020854949159576683</v>
      </c>
      <c r="H18" s="27" t="s">
        <v>14</v>
      </c>
      <c r="I18" s="84">
        <v>0.7374</v>
      </c>
      <c r="J18" s="84">
        <v>0.708</v>
      </c>
      <c r="S18" s="36"/>
      <c r="T18" s="37"/>
      <c r="W18" s="36"/>
      <c r="X18" s="37"/>
    </row>
    <row r="19" spans="19:24" ht="12">
      <c r="S19" s="36"/>
      <c r="T19" s="37"/>
      <c r="W19" s="36"/>
      <c r="X19" s="37"/>
    </row>
    <row r="20" spans="19:24" ht="12">
      <c r="S20" s="36"/>
      <c r="T20" s="37"/>
      <c r="W20" s="36"/>
      <c r="X20" s="37"/>
    </row>
    <row r="21" spans="19:24" ht="12">
      <c r="S21" s="36"/>
      <c r="T21" s="37"/>
      <c r="W21" s="36"/>
      <c r="X21" s="37"/>
    </row>
    <row r="22" spans="19:24" ht="12">
      <c r="S22" s="36"/>
      <c r="T22" s="37"/>
      <c r="W22" s="36"/>
      <c r="X22" s="37"/>
    </row>
    <row r="23" spans="19:24" ht="12">
      <c r="S23" s="36"/>
      <c r="T23" s="37"/>
      <c r="W23" s="36"/>
      <c r="X23" s="37"/>
    </row>
    <row r="24" spans="19:24" ht="12">
      <c r="S24" s="36"/>
      <c r="T24" s="37"/>
      <c r="W24" s="36"/>
      <c r="X24" s="37"/>
    </row>
    <row r="25" spans="19:24" ht="12">
      <c r="S25" s="36"/>
      <c r="T25" s="37"/>
      <c r="W25" s="36"/>
      <c r="X25" s="37"/>
    </row>
    <row r="26" spans="11:12" ht="12">
      <c r="K26" s="37"/>
      <c r="L26" s="37"/>
    </row>
    <row r="28" ht="12">
      <c r="V28" s="38"/>
    </row>
    <row r="29" spans="1:62" s="5" customFormat="1" ht="12">
      <c r="A29" s="4"/>
      <c r="B29" s="4"/>
      <c r="C29" s="4"/>
      <c r="D29" s="4"/>
      <c r="E29" s="4"/>
      <c r="F29" s="4"/>
      <c r="G29" s="4"/>
      <c r="H29" s="4"/>
      <c r="V29" s="38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1:62" s="5" customFormat="1" ht="12">
      <c r="A30" s="4"/>
      <c r="B30" s="4"/>
      <c r="C30" s="4"/>
      <c r="D30" s="4"/>
      <c r="E30" s="4"/>
      <c r="F30" s="4"/>
      <c r="G30" s="4"/>
      <c r="H30" s="4"/>
      <c r="V30" s="38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1:62" s="5" customFormat="1" ht="12">
      <c r="A31" s="4"/>
      <c r="B31" s="4"/>
      <c r="C31" s="4"/>
      <c r="D31" s="4"/>
      <c r="E31" s="4"/>
      <c r="F31" s="4"/>
      <c r="G31" s="4"/>
      <c r="H31" s="4"/>
      <c r="V31" s="38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1:62" s="5" customFormat="1" ht="12">
      <c r="A32" s="4"/>
      <c r="B32" s="4"/>
      <c r="C32" s="4"/>
      <c r="D32" s="4"/>
      <c r="E32" s="4"/>
      <c r="F32" s="4"/>
      <c r="G32" s="4"/>
      <c r="H32" s="4"/>
      <c r="V32" s="38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1:62" s="5" customFormat="1" ht="12">
      <c r="A33" s="4"/>
      <c r="B33" s="4"/>
      <c r="C33" s="4"/>
      <c r="D33" s="4"/>
      <c r="E33" s="4"/>
      <c r="F33" s="4"/>
      <c r="G33" s="4"/>
      <c r="H33" s="4"/>
      <c r="V33" s="38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50" ht="12" customHeight="1"/>
    <row r="51" spans="1:8" ht="18.75" customHeight="1">
      <c r="A51" s="107" t="s">
        <v>15</v>
      </c>
      <c r="B51" s="107"/>
      <c r="C51" s="107"/>
      <c r="D51" s="107"/>
      <c r="E51" s="107"/>
      <c r="F51" s="107"/>
      <c r="G51" s="107"/>
      <c r="H51" s="106"/>
    </row>
    <row r="52" ht="12.75" thickBot="1"/>
    <row r="53" spans="2:42" s="7" customFormat="1" ht="13.5" customHeight="1" thickBot="1">
      <c r="B53" s="93">
        <v>2016</v>
      </c>
      <c r="C53" s="94"/>
      <c r="D53" s="93">
        <v>2017</v>
      </c>
      <c r="E53" s="94"/>
      <c r="F53" s="93">
        <v>2018</v>
      </c>
      <c r="G53" s="94"/>
      <c r="H53" s="93">
        <v>2019</v>
      </c>
      <c r="I53" s="94"/>
      <c r="J53" s="93">
        <v>2020</v>
      </c>
      <c r="K53" s="94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</row>
    <row r="54" spans="1:42" s="7" customFormat="1" ht="13.5" thickBot="1">
      <c r="A54" s="81" t="s">
        <v>16</v>
      </c>
      <c r="B54" s="40" t="s">
        <v>17</v>
      </c>
      <c r="C54" s="18" t="s">
        <v>18</v>
      </c>
      <c r="D54" s="40" t="s">
        <v>17</v>
      </c>
      <c r="E54" s="18" t="s">
        <v>18</v>
      </c>
      <c r="F54" s="40" t="s">
        <v>17</v>
      </c>
      <c r="G54" s="18" t="s">
        <v>18</v>
      </c>
      <c r="H54" s="40" t="s">
        <v>17</v>
      </c>
      <c r="I54" s="18" t="s">
        <v>18</v>
      </c>
      <c r="J54" s="40" t="s">
        <v>17</v>
      </c>
      <c r="K54" s="18" t="s">
        <v>18</v>
      </c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</row>
    <row r="55" spans="1:42" s="7" customFormat="1" ht="12.75">
      <c r="A55" s="44" t="s">
        <v>19</v>
      </c>
      <c r="B55" s="41">
        <v>26</v>
      </c>
      <c r="C55" s="42">
        <f>B55/B65</f>
        <v>0.8666666666666667</v>
      </c>
      <c r="D55" s="41">
        <v>5</v>
      </c>
      <c r="E55" s="42">
        <f>D55/D65</f>
        <v>1</v>
      </c>
      <c r="F55" s="41">
        <v>173</v>
      </c>
      <c r="G55" s="42">
        <f>F55/F65</f>
        <v>0.9251336898395722</v>
      </c>
      <c r="H55" s="41">
        <v>200.1</v>
      </c>
      <c r="I55" s="42">
        <f>H55/H65</f>
        <v>0.9438679245283018</v>
      </c>
      <c r="J55" s="41">
        <v>144.1</v>
      </c>
      <c r="K55" s="42">
        <f>J55/J65</f>
        <v>0.9736486486486486</v>
      </c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</row>
    <row r="56" spans="1:42" s="7" customFormat="1" ht="12.75">
      <c r="A56" s="44" t="s">
        <v>25</v>
      </c>
      <c r="B56" s="45">
        <v>0</v>
      </c>
      <c r="C56" s="46">
        <f>B56/B65</f>
        <v>0</v>
      </c>
      <c r="D56" s="45">
        <v>0</v>
      </c>
      <c r="E56" s="46">
        <f>D56/D65</f>
        <v>0</v>
      </c>
      <c r="F56" s="45">
        <v>0</v>
      </c>
      <c r="G56" s="46">
        <f>F56/F65</f>
        <v>0</v>
      </c>
      <c r="H56" s="45">
        <v>2.9</v>
      </c>
      <c r="I56" s="46">
        <f>H56/H65</f>
        <v>0.013679245283018868</v>
      </c>
      <c r="J56" s="45">
        <v>2.9</v>
      </c>
      <c r="K56" s="46">
        <f>J56/J65</f>
        <v>0.019594594594594596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</row>
    <row r="57" spans="1:42" s="7" customFormat="1" ht="12.75">
      <c r="A57" s="44" t="s">
        <v>22</v>
      </c>
      <c r="B57" s="45">
        <v>0</v>
      </c>
      <c r="C57" s="46">
        <f>B57/B65</f>
        <v>0</v>
      </c>
      <c r="D57" s="45">
        <v>0</v>
      </c>
      <c r="E57" s="46">
        <f>D57/D65</f>
        <v>0</v>
      </c>
      <c r="F57" s="45">
        <v>0</v>
      </c>
      <c r="G57" s="46">
        <f>F57/F65</f>
        <v>0</v>
      </c>
      <c r="H57" s="45">
        <v>0</v>
      </c>
      <c r="I57" s="46">
        <f>H57/H65</f>
        <v>0</v>
      </c>
      <c r="J57" s="45">
        <v>0</v>
      </c>
      <c r="K57" s="46">
        <f>J57/J65</f>
        <v>0</v>
      </c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</row>
    <row r="58" spans="1:42" s="7" customFormat="1" ht="12.75">
      <c r="A58" s="44" t="s">
        <v>20</v>
      </c>
      <c r="B58" s="45">
        <v>0</v>
      </c>
      <c r="C58" s="46">
        <f>B58/B65</f>
        <v>0</v>
      </c>
      <c r="D58" s="45">
        <v>0</v>
      </c>
      <c r="E58" s="46">
        <f>D58/D65</f>
        <v>0</v>
      </c>
      <c r="F58" s="45">
        <v>5</v>
      </c>
      <c r="G58" s="46">
        <f>F58/F65</f>
        <v>0.026737967914438502</v>
      </c>
      <c r="H58" s="45">
        <v>4</v>
      </c>
      <c r="I58" s="46">
        <f>H58/H65</f>
        <v>0.018867924528301886</v>
      </c>
      <c r="J58" s="45">
        <v>0</v>
      </c>
      <c r="K58" s="46">
        <f>J58/J65</f>
        <v>0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</row>
    <row r="59" spans="1:42" s="7" customFormat="1" ht="12.75">
      <c r="A59" s="44" t="s">
        <v>21</v>
      </c>
      <c r="B59" s="45">
        <v>4</v>
      </c>
      <c r="C59" s="46">
        <f>B59/B65</f>
        <v>0.13333333333333333</v>
      </c>
      <c r="D59" s="45">
        <v>0</v>
      </c>
      <c r="E59" s="46">
        <f>D59/D65</f>
        <v>0</v>
      </c>
      <c r="F59" s="45">
        <v>9</v>
      </c>
      <c r="G59" s="46">
        <f>F59/F65</f>
        <v>0.0481283422459893</v>
      </c>
      <c r="H59" s="45">
        <v>3</v>
      </c>
      <c r="I59" s="46">
        <f>H59/H65</f>
        <v>0.014150943396226415</v>
      </c>
      <c r="J59" s="45">
        <v>0</v>
      </c>
      <c r="K59" s="46">
        <f>J59/J65</f>
        <v>0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</row>
    <row r="60" spans="1:42" s="7" customFormat="1" ht="12.75" customHeight="1">
      <c r="A60" s="47" t="s">
        <v>26</v>
      </c>
      <c r="B60" s="45">
        <v>0</v>
      </c>
      <c r="C60" s="46">
        <f>B60/B65</f>
        <v>0</v>
      </c>
      <c r="D60" s="45">
        <v>0</v>
      </c>
      <c r="E60" s="46">
        <f>D60/D65</f>
        <v>0</v>
      </c>
      <c r="F60" s="45"/>
      <c r="G60" s="46">
        <f>F60/F65</f>
        <v>0</v>
      </c>
      <c r="H60" s="45">
        <v>2</v>
      </c>
      <c r="I60" s="46">
        <f>H60/H65</f>
        <v>0.009433962264150943</v>
      </c>
      <c r="J60" s="45">
        <v>1</v>
      </c>
      <c r="K60" s="46">
        <f>J60/J65</f>
        <v>0.006756756756756757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</row>
    <row r="61" spans="1:46" ht="12.75">
      <c r="A61" s="44" t="s">
        <v>34</v>
      </c>
      <c r="B61" s="45">
        <v>0</v>
      </c>
      <c r="C61" s="46">
        <f>B61/B65</f>
        <v>0</v>
      </c>
      <c r="D61" s="45">
        <v>0</v>
      </c>
      <c r="E61" s="46">
        <f>D61/D65</f>
        <v>0</v>
      </c>
      <c r="F61" s="45">
        <v>0</v>
      </c>
      <c r="G61" s="46">
        <f>F61/F65</f>
        <v>0</v>
      </c>
      <c r="H61" s="45">
        <v>0</v>
      </c>
      <c r="I61" s="46">
        <f>H61/H65</f>
        <v>0</v>
      </c>
      <c r="J61" s="45">
        <v>0</v>
      </c>
      <c r="K61" s="46">
        <f>J61/J65</f>
        <v>0</v>
      </c>
      <c r="AQ61" s="4"/>
      <c r="AR61" s="4"/>
      <c r="AS61" s="4"/>
      <c r="AT61" s="4"/>
    </row>
    <row r="62" spans="1:42" s="7" customFormat="1" ht="12.75">
      <c r="A62" s="44" t="s">
        <v>32</v>
      </c>
      <c r="B62" s="45">
        <v>0</v>
      </c>
      <c r="C62" s="46">
        <f>B62/B65</f>
        <v>0</v>
      </c>
      <c r="D62" s="45">
        <v>0</v>
      </c>
      <c r="E62" s="46">
        <f>D62/D65</f>
        <v>0</v>
      </c>
      <c r="F62" s="45">
        <v>0</v>
      </c>
      <c r="G62" s="46">
        <f>F62/F65</f>
        <v>0</v>
      </c>
      <c r="H62" s="45">
        <v>0</v>
      </c>
      <c r="I62" s="46">
        <f>H62/H65</f>
        <v>0</v>
      </c>
      <c r="J62" s="45">
        <v>0</v>
      </c>
      <c r="K62" s="46">
        <f>J62/J65</f>
        <v>0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</row>
    <row r="63" spans="1:42" s="7" customFormat="1" ht="12.75">
      <c r="A63" s="44" t="s">
        <v>24</v>
      </c>
      <c r="B63" s="45">
        <v>0</v>
      </c>
      <c r="C63" s="46">
        <f>B63/B65</f>
        <v>0</v>
      </c>
      <c r="D63" s="45">
        <v>0</v>
      </c>
      <c r="E63" s="46">
        <f>D63/D65</f>
        <v>0</v>
      </c>
      <c r="F63" s="45">
        <v>0</v>
      </c>
      <c r="G63" s="46">
        <f>F63/F65</f>
        <v>0</v>
      </c>
      <c r="H63" s="45">
        <v>0</v>
      </c>
      <c r="I63" s="46">
        <f>H63/H65</f>
        <v>0</v>
      </c>
      <c r="J63" s="45">
        <v>0</v>
      </c>
      <c r="K63" s="46">
        <f>J63/J65</f>
        <v>0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</row>
    <row r="64" spans="1:42" s="7" customFormat="1" ht="12.75">
      <c r="A64" s="44" t="s">
        <v>23</v>
      </c>
      <c r="B64" s="45">
        <v>0</v>
      </c>
      <c r="C64" s="46">
        <f>B64/B65</f>
        <v>0</v>
      </c>
      <c r="D64" s="45">
        <v>0</v>
      </c>
      <c r="E64" s="46">
        <f>D64/D65</f>
        <v>0</v>
      </c>
      <c r="F64" s="45">
        <v>0</v>
      </c>
      <c r="G64" s="46">
        <f>F64/F65</f>
        <v>0</v>
      </c>
      <c r="H64" s="45">
        <v>0</v>
      </c>
      <c r="I64" s="46">
        <f>H64/H65</f>
        <v>0</v>
      </c>
      <c r="J64" s="45">
        <v>0</v>
      </c>
      <c r="K64" s="46">
        <f>J64/J65</f>
        <v>0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</row>
    <row r="65" spans="1:42" s="7" customFormat="1" ht="13.5" thickBot="1">
      <c r="A65" s="44" t="s">
        <v>27</v>
      </c>
      <c r="B65" s="82">
        <f aca="true" t="shared" si="0" ref="B65:G65">SUM(B55:B64)</f>
        <v>30</v>
      </c>
      <c r="C65" s="83">
        <f t="shared" si="0"/>
        <v>1</v>
      </c>
      <c r="D65" s="82">
        <f t="shared" si="0"/>
        <v>5</v>
      </c>
      <c r="E65" s="83">
        <f t="shared" si="0"/>
        <v>1</v>
      </c>
      <c r="F65" s="82">
        <f t="shared" si="0"/>
        <v>187</v>
      </c>
      <c r="G65" s="83">
        <f t="shared" si="0"/>
        <v>1</v>
      </c>
      <c r="H65" s="82">
        <f>SUM(H55:H64)</f>
        <v>212</v>
      </c>
      <c r="I65" s="83">
        <f>SUM(I55:I64)</f>
        <v>1</v>
      </c>
      <c r="J65" s="82">
        <f>SUM(J55:J64)</f>
        <v>148</v>
      </c>
      <c r="K65" s="83">
        <f>SUM(K55:K64)</f>
        <v>1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</row>
    <row r="66" spans="1:46" s="7" customFormat="1" ht="12.75">
      <c r="A66" s="48"/>
      <c r="B66" s="49"/>
      <c r="C66" s="50"/>
      <c r="D66" s="51"/>
      <c r="E66" s="43"/>
      <c r="F66" s="51"/>
      <c r="G66" s="43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</row>
    <row r="67" spans="1:46" s="7" customFormat="1" ht="12.75">
      <c r="A67" s="48"/>
      <c r="B67" s="49"/>
      <c r="C67" s="50"/>
      <c r="D67" s="51"/>
      <c r="E67" s="43"/>
      <c r="F67" s="51"/>
      <c r="G67" s="43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</row>
    <row r="68" spans="1:46" s="7" customFormat="1" ht="12.75">
      <c r="A68" s="48"/>
      <c r="B68" s="49"/>
      <c r="C68" s="50"/>
      <c r="D68" s="51"/>
      <c r="E68" s="43"/>
      <c r="F68" s="51"/>
      <c r="G68" s="43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</row>
    <row r="69" spans="1:46" s="7" customFormat="1" ht="12.75">
      <c r="A69" s="48"/>
      <c r="B69" s="49"/>
      <c r="C69" s="50"/>
      <c r="D69" s="51"/>
      <c r="E69" s="43"/>
      <c r="F69" s="51"/>
      <c r="G69" s="43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</row>
    <row r="70" spans="1:46" s="7" customFormat="1" ht="12.75">
      <c r="A70" s="48"/>
      <c r="B70" s="49"/>
      <c r="C70" s="50"/>
      <c r="D70" s="51"/>
      <c r="E70" s="43"/>
      <c r="F70" s="51"/>
      <c r="G70" s="43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</row>
    <row r="71" spans="1:46" s="7" customFormat="1" ht="12.75">
      <c r="A71" s="48"/>
      <c r="B71" s="49"/>
      <c r="C71" s="50"/>
      <c r="D71" s="51"/>
      <c r="E71" s="43"/>
      <c r="F71" s="51"/>
      <c r="G71" s="43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</row>
    <row r="82" ht="12"/>
    <row r="83" ht="12"/>
    <row r="85" ht="7.5" customHeight="1"/>
    <row r="86" spans="1:8" ht="40.5" customHeight="1">
      <c r="A86" s="52"/>
      <c r="B86" s="102" t="s">
        <v>35</v>
      </c>
      <c r="C86" s="102"/>
      <c r="D86" s="102"/>
      <c r="E86" s="102"/>
      <c r="F86" s="102"/>
      <c r="G86" s="52"/>
      <c r="H86" s="53"/>
    </row>
    <row r="87" ht="12.75" thickBot="1"/>
    <row r="88" spans="4:46" s="7" customFormat="1" ht="13.5" thickBot="1">
      <c r="D88" s="54">
        <v>2016</v>
      </c>
      <c r="E88" s="54">
        <v>2017</v>
      </c>
      <c r="F88" s="54">
        <v>2018</v>
      </c>
      <c r="G88" s="54">
        <v>2019</v>
      </c>
      <c r="H88" s="54">
        <v>2020</v>
      </c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</row>
    <row r="89" spans="2:46" s="7" customFormat="1" ht="12.75">
      <c r="B89" s="44" t="s">
        <v>25</v>
      </c>
      <c r="C89" s="55"/>
      <c r="D89" s="56">
        <v>1</v>
      </c>
      <c r="E89" s="56">
        <v>0</v>
      </c>
      <c r="F89" s="56">
        <v>5</v>
      </c>
      <c r="G89" s="56">
        <v>4</v>
      </c>
      <c r="H89" s="56">
        <v>4</v>
      </c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</row>
    <row r="90" spans="2:46" s="7" customFormat="1" ht="12.75">
      <c r="B90" s="44" t="s">
        <v>22</v>
      </c>
      <c r="C90" s="57"/>
      <c r="D90" s="56">
        <v>0</v>
      </c>
      <c r="E90" s="56">
        <v>0</v>
      </c>
      <c r="F90" s="56">
        <v>2</v>
      </c>
      <c r="G90" s="56">
        <v>1</v>
      </c>
      <c r="H90" s="56">
        <v>2</v>
      </c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</row>
    <row r="91" spans="2:46" s="7" customFormat="1" ht="12.75">
      <c r="B91" s="44" t="s">
        <v>20</v>
      </c>
      <c r="C91" s="57"/>
      <c r="D91" s="56">
        <v>0</v>
      </c>
      <c r="E91" s="56">
        <v>0</v>
      </c>
      <c r="F91" s="56">
        <v>4</v>
      </c>
      <c r="G91" s="56">
        <v>4</v>
      </c>
      <c r="H91" s="56">
        <v>4</v>
      </c>
      <c r="I91" s="58"/>
      <c r="J91" s="58"/>
      <c r="K91" s="58"/>
      <c r="L91" s="58"/>
      <c r="M91" s="58"/>
      <c r="N91" s="58"/>
      <c r="O91" s="58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</row>
    <row r="92" spans="2:46" s="7" customFormat="1" ht="12.75">
      <c r="B92" s="44" t="s">
        <v>21</v>
      </c>
      <c r="C92" s="57"/>
      <c r="D92" s="56">
        <v>3</v>
      </c>
      <c r="E92" s="56">
        <v>1</v>
      </c>
      <c r="F92" s="56">
        <v>6</v>
      </c>
      <c r="G92" s="56">
        <v>7</v>
      </c>
      <c r="H92" s="56">
        <v>4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</row>
    <row r="93" spans="2:46" s="7" customFormat="1" ht="12.75" customHeight="1">
      <c r="B93" s="47" t="s">
        <v>26</v>
      </c>
      <c r="C93" s="57"/>
      <c r="D93" s="56">
        <v>4</v>
      </c>
      <c r="E93" s="56">
        <v>1</v>
      </c>
      <c r="F93" s="56">
        <v>17</v>
      </c>
      <c r="G93" s="56">
        <v>17</v>
      </c>
      <c r="H93" s="56">
        <v>12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</row>
    <row r="94" spans="2:46" s="7" customFormat="1" ht="12.75" customHeight="1">
      <c r="B94" s="47" t="s">
        <v>34</v>
      </c>
      <c r="C94" s="57"/>
      <c r="D94" s="56">
        <v>0</v>
      </c>
      <c r="E94" s="56">
        <v>0</v>
      </c>
      <c r="F94" s="56"/>
      <c r="G94" s="56"/>
      <c r="H94" s="56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</row>
    <row r="95" spans="2:46" s="7" customFormat="1" ht="15" customHeight="1">
      <c r="B95" s="44" t="s">
        <v>32</v>
      </c>
      <c r="C95" s="57"/>
      <c r="D95" s="56">
        <v>4</v>
      </c>
      <c r="E95" s="56">
        <v>0</v>
      </c>
      <c r="F95" s="56">
        <v>10</v>
      </c>
      <c r="G95" s="56">
        <v>8</v>
      </c>
      <c r="H95" s="56">
        <v>13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</row>
    <row r="96" spans="2:46" s="7" customFormat="1" ht="15" customHeight="1">
      <c r="B96" s="44" t="s">
        <v>24</v>
      </c>
      <c r="C96" s="57"/>
      <c r="D96" s="56">
        <v>1</v>
      </c>
      <c r="E96" s="56">
        <v>1</v>
      </c>
      <c r="F96" s="56">
        <v>2</v>
      </c>
      <c r="G96" s="56">
        <v>2</v>
      </c>
      <c r="H96" s="56">
        <v>1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</row>
    <row r="97" spans="2:46" s="7" customFormat="1" ht="13.5" thickBot="1">
      <c r="B97" s="44" t="s">
        <v>23</v>
      </c>
      <c r="C97" s="59"/>
      <c r="D97" s="60">
        <v>0</v>
      </c>
      <c r="E97" s="60">
        <v>0</v>
      </c>
      <c r="F97" s="60">
        <v>1</v>
      </c>
      <c r="G97" s="60">
        <v>2</v>
      </c>
      <c r="H97" s="60">
        <v>1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</row>
    <row r="100" spans="2:62" ht="18.75" customHeight="1">
      <c r="B100" s="102" t="s">
        <v>36</v>
      </c>
      <c r="C100" s="102"/>
      <c r="D100" s="102"/>
      <c r="E100" s="102"/>
      <c r="F100" s="102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</row>
    <row r="101" spans="47:62" ht="12"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</row>
    <row r="102" spans="3:62" ht="12.75">
      <c r="C102" s="80">
        <v>19.59</v>
      </c>
      <c r="D102" s="48" t="s">
        <v>37</v>
      </c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</row>
    <row r="103" spans="3:62" ht="12.75">
      <c r="C103" s="79">
        <v>25.87</v>
      </c>
      <c r="D103" s="48" t="s">
        <v>38</v>
      </c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</row>
  </sheetData>
  <sheetProtection/>
  <mergeCells count="15">
    <mergeCell ref="A2:H2"/>
    <mergeCell ref="A3:H3"/>
    <mergeCell ref="A10:H10"/>
    <mergeCell ref="A11:G11"/>
    <mergeCell ref="B12:D12"/>
    <mergeCell ref="E12:G12"/>
    <mergeCell ref="B100:F100"/>
    <mergeCell ref="I12:J12"/>
    <mergeCell ref="A51:H51"/>
    <mergeCell ref="B53:C53"/>
    <mergeCell ref="D53:E53"/>
    <mergeCell ref="B86:F86"/>
    <mergeCell ref="F53:G53"/>
    <mergeCell ref="H53:I53"/>
    <mergeCell ref="J53:K53"/>
  </mergeCells>
  <printOptions horizontalCentered="1"/>
  <pageMargins left="0.76" right="0.41" top="0.68" bottom="0.5" header="0.5" footer="0"/>
  <pageSetup orientation="portrait" r:id="rId2"/>
  <rowBreaks count="1" manualBreakCount="1">
    <brk id="49" max="8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2010-09-08T16:31:58Z</cp:lastPrinted>
  <dcterms:created xsi:type="dcterms:W3CDTF">2001-07-31T00:24:02Z</dcterms:created>
  <dcterms:modified xsi:type="dcterms:W3CDTF">2020-07-12T23:17:41Z</dcterms:modified>
  <cp:category/>
  <cp:version/>
  <cp:contentType/>
  <cp:contentStatus/>
</cp:coreProperties>
</file>